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3 EMPRESAS CLIENTES\ASSOCIACAO RENASCER\04-Departamento Contábil\2024\02-Demonstrativos\Conciliação de contas\PUBLICACAO\"/>
    </mc:Choice>
  </mc:AlternateContent>
  <xr:revisionPtr revIDLastSave="0" documentId="13_ncr:1_{C69EFC7B-B0A4-4A20-8B6B-EFD5ED6CD93B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blicação 2024" sheetId="3" r:id="rId1"/>
  </sheets>
  <definedNames>
    <definedName name="_xlnm._FilterDatabase" localSheetId="0" hidden="1">'Publicação 2024'!$I$9:$K$123</definedName>
  </definedNames>
  <calcPr calcId="191029"/>
</workbook>
</file>

<file path=xl/calcChain.xml><?xml version="1.0" encoding="utf-8"?>
<calcChain xmlns="http://schemas.openxmlformats.org/spreadsheetml/2006/main">
  <c r="J10" i="3" l="1"/>
  <c r="J17" i="3"/>
  <c r="J28" i="3"/>
  <c r="K65" i="3"/>
  <c r="K92" i="3" s="1"/>
  <c r="J65" i="3"/>
  <c r="F55" i="3"/>
  <c r="F47" i="3"/>
  <c r="F34" i="3"/>
  <c r="F29" i="3"/>
  <c r="G17" i="3"/>
  <c r="B87" i="3"/>
  <c r="B79" i="3"/>
  <c r="B76" i="3"/>
  <c r="B71" i="3"/>
  <c r="B64" i="3"/>
  <c r="B20" i="3"/>
  <c r="B15" i="3"/>
  <c r="B53" i="3"/>
  <c r="B29" i="3"/>
  <c r="B51" i="3"/>
  <c r="B24" i="3"/>
  <c r="F26" i="3"/>
  <c r="F84" i="3"/>
  <c r="F60" i="3"/>
  <c r="F23" i="3"/>
  <c r="F20" i="3"/>
  <c r="F17" i="3"/>
  <c r="F13" i="3"/>
  <c r="F76" i="3"/>
  <c r="F63" i="3"/>
  <c r="J92" i="3" l="1"/>
  <c r="B63" i="3"/>
  <c r="F73" i="3"/>
</calcChain>
</file>

<file path=xl/sharedStrings.xml><?xml version="1.0" encoding="utf-8"?>
<sst xmlns="http://schemas.openxmlformats.org/spreadsheetml/2006/main" count="282" uniqueCount="253">
  <si>
    <t>Balanço Patrimonial</t>
  </si>
  <si>
    <t>DEMONSTRATIVO DE RESULTADO DE EXERCÍCIO</t>
  </si>
  <si>
    <t>RECEITAS ORDINÁRIAS VINCULADAS</t>
  </si>
  <si>
    <t xml:space="preserve"> RECEITAS DE ATIVIDADES DE ASSISTENCIA SOCIAL</t>
  </si>
  <si>
    <t xml:space="preserve"> RECEITAS DE ATIVIDADES DE SAÚDE</t>
  </si>
  <si>
    <t xml:space="preserve"> RECEITAS DE ATIVIDADES DE EDUCAÇÃO</t>
  </si>
  <si>
    <t>RECEITAS ORDINÁRIAS NÃO VINCULADAS</t>
  </si>
  <si>
    <t xml:space="preserve"> RECEITAS COM CONTRIBUIÇÕES</t>
  </si>
  <si>
    <t xml:space="preserve"> RECEITAS COM DOAÇÕES</t>
  </si>
  <si>
    <t xml:space="preserve"> RECEITAS FINANCEIRAS</t>
  </si>
  <si>
    <t xml:space="preserve"> OBTENÇÃO DE SERVIÇOS VOLUNTÁRIOS</t>
  </si>
  <si>
    <t xml:space="preserve"> RECEITAS DIVERSAS</t>
  </si>
  <si>
    <t>DESPESAS GERAIS VINCULADAS</t>
  </si>
  <si>
    <t>DESPESAS GERAIS NÃO VINCULADAS</t>
  </si>
  <si>
    <t xml:space="preserve"> REC.PRÓPRIOS NOTA FISCAL PAULISTA</t>
  </si>
  <si>
    <t xml:space="preserve"> DESP.ADMINISTRATIVAS - EXPEDIENTE</t>
  </si>
  <si>
    <t xml:space="preserve"> DESP.ADMINISTRATIVAS - SERVIÇOS DE TERCEIROS</t>
  </si>
  <si>
    <t xml:space="preserve"> DESP.ADMINISTRATIVAS - MANUTENÇÃO</t>
  </si>
  <si>
    <t xml:space="preserve"> DESP.ADMINIST. MANUTENÇÃO VEÍCULOS</t>
  </si>
  <si>
    <t xml:space="preserve"> DESP.ADMINISTRATIVAS - BANCÁRIAS</t>
  </si>
  <si>
    <t xml:space="preserve"> DESP.ADMINISTRATIVAS - TRIBUTÁRIAS</t>
  </si>
  <si>
    <t xml:space="preserve"> DESP.ADMINISTRATIVAS - UTILIDADES E SERVIÇOS</t>
  </si>
  <si>
    <t xml:space="preserve"> DEPRECIAÇÕES - ASSIST.SOCIAL</t>
  </si>
  <si>
    <t xml:space="preserve"> DEPRECIAÇÕES - ASSIST.SAÚDE</t>
  </si>
  <si>
    <t xml:space="preserve"> DEPRECIAÇÕES - ASSIST.EDUCACIONAL</t>
  </si>
  <si>
    <t xml:space="preserve"> BENEFÍCIOS CONCEDIDOS</t>
  </si>
  <si>
    <t xml:space="preserve"> REC.PRÓPRIOS-EVENTOS SOCIAIS</t>
  </si>
  <si>
    <t xml:space="preserve"> DESP.UNIDADE II - RH</t>
  </si>
  <si>
    <t xml:space="preserve"> DESP.UNIDADE II - UTILIDADES E SERVIÇOS</t>
  </si>
  <si>
    <t xml:space="preserve"> DESP.UNIDADE II - FINANCEIRAS</t>
  </si>
  <si>
    <t xml:space="preserve"> DESP.UNIDADE II - DESPESAS GERAIS</t>
  </si>
  <si>
    <t xml:space="preserve"> DEPRECIAÇÕES- UNIDADE II</t>
  </si>
  <si>
    <t xml:space="preserve"> DESP.UNIDADE II - EXPEDIENTE</t>
  </si>
  <si>
    <t xml:space="preserve"> CUSTOS DOS PRODUTOS VENDIDOS</t>
  </si>
  <si>
    <t xml:space="preserve"> =SUPERÁVIT/DÉFICIT </t>
  </si>
  <si>
    <t>DEMONSTRAÇÃO DAS MUTAÇÕES DO PATRIMÔNIO SOCIAL EM:</t>
  </si>
  <si>
    <t>SALDO INICIAL</t>
  </si>
  <si>
    <t>AJUSTES DA AVALIAÇÃO PATRIMONIAL</t>
  </si>
  <si>
    <t>SUPERÁVIT/DÉFICIT LIVRE</t>
  </si>
  <si>
    <t>PARECER DO CONSELHO FISCAL</t>
  </si>
  <si>
    <t>Portanto, somos de parecer conclusivo na aprovaçâo das Demonstrações Contábeis sem ressalva.</t>
  </si>
  <si>
    <t>as transações economicas e financeiras, foram registradas com regularidade e nos termos da legislação vigente.</t>
  </si>
  <si>
    <t>Declarada de Utilidade Pública Municipal  Lei nº 5455 de 11/02/1994</t>
  </si>
  <si>
    <t>Reconhecida Utilidade Pública Federal Decreto Publicado no DOU 17/10/1997</t>
  </si>
  <si>
    <t>Reconhecida Utilidade Pública  Estadual  Lei nº  11.399  Publicado no DOU 05/07/2003</t>
  </si>
  <si>
    <t>Certificado de Entidades de Fins Filantrópicos – Resolução nº 252 de 06/12/2000</t>
  </si>
  <si>
    <t>CNPJ: 71.744.007/0001-66</t>
  </si>
  <si>
    <t>SALDO FINAL</t>
  </si>
  <si>
    <t xml:space="preserve"> RECEITAS DIFERIDAS</t>
  </si>
  <si>
    <t xml:space="preserve"> RECEITAS EXTRAORDINÁRIAS</t>
  </si>
  <si>
    <t xml:space="preserve"> AS.EDUC.PM.MIRASSOLÂNDIA TC.02/2017</t>
  </si>
  <si>
    <t xml:space="preserve"> ASSIST.SAÚDE-CONV.005/2018 SUS</t>
  </si>
  <si>
    <t>DIMINUIÇÃO DO PATRIMONIO SOCIAL</t>
  </si>
  <si>
    <t>JAIR MARTINS CONTENTES</t>
  </si>
  <si>
    <t xml:space="preserve"> AS.EDUC.PM NOVA ALIANCA-TF Nº 01/2019</t>
  </si>
  <si>
    <t xml:space="preserve"> RECEITAS PRÓPRIAS</t>
  </si>
  <si>
    <t xml:space="preserve"> DESP.ADMINISTRATIVAS - RH /BENEF./ENCARGOS SOCIAIS</t>
  </si>
  <si>
    <t xml:space="preserve"> DESP.UNIDADE II - SERVIÇOS DE TERCEIROS</t>
  </si>
  <si>
    <t>ATIVO CIRCULANTE</t>
  </si>
  <si>
    <t>DISPONIVEL</t>
  </si>
  <si>
    <t>BENS NUMERÁRIOS</t>
  </si>
  <si>
    <t>BANCOS CONTA MOVIMENTO-RECURSOS LIVRES</t>
  </si>
  <si>
    <t>BANCOS CONTA MOVIMENTO-REC. RESTRIÇÃO</t>
  </si>
  <si>
    <t>APLIC.FINANC.LIQUIDEZ IMEDIATA-REC.LIVRE</t>
  </si>
  <si>
    <t>APLIC.FINANC.LIQUIDEZ IMEDIATA-REC. RESTR</t>
  </si>
  <si>
    <t>FILIAL - UND.II</t>
  </si>
  <si>
    <t>CREDITOS A RECEBER</t>
  </si>
  <si>
    <t>CLIENTES A RECEBER FILIAL - UNIDADE II</t>
  </si>
  <si>
    <t>CRÉDITOS FISCAIS MATRIZ</t>
  </si>
  <si>
    <t>CONVÊNIOS E TERMOS DE COLABORAÇÃO A REC</t>
  </si>
  <si>
    <t>CONV. E TERMOS DE COLABORAÇÃO MUNICIPAIS</t>
  </si>
  <si>
    <t>ESTOQUE</t>
  </si>
  <si>
    <t>ESTOQUE MATRIZ</t>
  </si>
  <si>
    <t>ADIANTAMENTOS</t>
  </si>
  <si>
    <t>ATIVO NÃO CIRCULANTE</t>
  </si>
  <si>
    <t>REALIZAVEL A LONGO PRAZO</t>
  </si>
  <si>
    <t>INVESTIMENTOS EM IMÓVEIS</t>
  </si>
  <si>
    <t>IMÓVEIS</t>
  </si>
  <si>
    <t>IMÓVEIS II</t>
  </si>
  <si>
    <t>IMOBILIZADO</t>
  </si>
  <si>
    <t>DEPRECIAÇÃO</t>
  </si>
  <si>
    <t>DEPRECIAÇÕES E AMORTIZAÇÕES ACUMULADAS</t>
  </si>
  <si>
    <t>ATIVO COMPENSADO</t>
  </si>
  <si>
    <t>PASSIVO CIRCULANTE</t>
  </si>
  <si>
    <t>FORNECEDORES</t>
  </si>
  <si>
    <t>OBRIGAÇÕES SOCIAIS E FISCAIS</t>
  </si>
  <si>
    <t>ENCARGOS</t>
  </si>
  <si>
    <t>PROVISÕES</t>
  </si>
  <si>
    <t>OUTRAS OBRIGAÇÕES</t>
  </si>
  <si>
    <t>CONV. E TERMOS DE COLABORAÇÃO</t>
  </si>
  <si>
    <t>SUB.CONV. E TC GOVERNAMENTAIS</t>
  </si>
  <si>
    <t>SUB.CONV. E TC MUNICIPAIS</t>
  </si>
  <si>
    <t>SUB.CONV. E TC ESTADUAL</t>
  </si>
  <si>
    <t>"RECEITAS DIFERIDAS ""NBC TG 07"""</t>
  </si>
  <si>
    <t>PASSIVO NÃO CIRCULANTE</t>
  </si>
  <si>
    <t>EXIGIVEL A LONGO PRAZO</t>
  </si>
  <si>
    <t>PATRIMONIO</t>
  </si>
  <si>
    <t>SUPERÁVIT OU DÉFICIT</t>
  </si>
  <si>
    <t>SUPERÁVIT OU DÉFICIT ACUMULADO</t>
  </si>
  <si>
    <t>RESULTADO DO EXERCICIO</t>
  </si>
  <si>
    <t>RESULTADO SOCIAL DO EXERCICIO</t>
  </si>
  <si>
    <t>PASSIVO COMPENSADO</t>
  </si>
  <si>
    <t xml:space="preserve"> PROJETO R. PM.BADY BASSIT-TF.Nº: 01/2020</t>
  </si>
  <si>
    <t>ATIVO</t>
  </si>
  <si>
    <t xml:space="preserve"> AS.SOCIAL-PM.UCHOA-TC.01/2019</t>
  </si>
  <si>
    <t xml:space="preserve"> PROJETO REABILITAR-PM.BALSAMO</t>
  </si>
  <si>
    <t xml:space="preserve"> DESP.UNIDADE II - DESPESAS TRIBUTÁRIAS</t>
  </si>
  <si>
    <t xml:space="preserve"> DESP.UNIDADE II - DESPESA C/ MANUTENÇÃO</t>
  </si>
  <si>
    <t xml:space="preserve"> DESP.UNIDADE II - DESPESA C/ MANUTENÇÃO DE VEÍCULOS</t>
  </si>
  <si>
    <t xml:space="preserve"> CAIXA</t>
  </si>
  <si>
    <t xml:space="preserve"> BANCO DO BRASIL S.A - 251.001-4</t>
  </si>
  <si>
    <t xml:space="preserve"> CLIENTES A REC UNID II - NOTA FISCAL</t>
  </si>
  <si>
    <t xml:space="preserve"> CLIENTES A REC UNID II - CARTÃO DE CRÉDITO</t>
  </si>
  <si>
    <t>CRÉDITOS TRIBUTÁRIOS A COMPENSAR</t>
  </si>
  <si>
    <t>ANTECIPAÇÃO DE IMPOSTOS</t>
  </si>
  <si>
    <t xml:space="preserve"> ANTECIPACAO DE IRRF S/ FOLHA </t>
  </si>
  <si>
    <t xml:space="preserve"> ESTOQUE DE MERCADORIAS</t>
  </si>
  <si>
    <t xml:space="preserve"> ESTOQUE FINAL DE PRODUTOS ACABADOS</t>
  </si>
  <si>
    <t xml:space="preserve"> ESTOQUE FINAL DE MERCADORIA PARA REVENDA</t>
  </si>
  <si>
    <t xml:space="preserve"> ADIANTAMENTO A FORNECEDORES - MATRIZ</t>
  </si>
  <si>
    <t xml:space="preserve"> BENFEITORIAS EM IMÓVEIS DE TERCEIROS</t>
  </si>
  <si>
    <t xml:space="preserve"> BENFEITORIAS E INSTALAÇÕES EM IMÓVEIS.</t>
  </si>
  <si>
    <t xml:space="preserve"> BENS ATIVO FIXO ASSIST.SOCIAL</t>
  </si>
  <si>
    <t xml:space="preserve"> BENS ATIVO FIXO SAÚDE</t>
  </si>
  <si>
    <t xml:space="preserve"> BENS ATIVO FIXO EDUCAÇÃO</t>
  </si>
  <si>
    <t xml:space="preserve"> PM.SJRP-CMDCA LEI Nº 12035/2016</t>
  </si>
  <si>
    <t xml:space="preserve"> PM.SJRP-CMDCA LEI Nº 12044/2016</t>
  </si>
  <si>
    <t xml:space="preserve"> FUNDO NAC.DESENVOLVIMENTO SOCIAL - PDDE</t>
  </si>
  <si>
    <t xml:space="preserve"> SELJ - LEI PAULISTA INC.ESPORTE</t>
  </si>
  <si>
    <t xml:space="preserve"> SEDS- PROC.577/2016 - T.F.</t>
  </si>
  <si>
    <t xml:space="preserve"> PM.SJRP-SEMAS-CMDCA-TF 05/2019</t>
  </si>
  <si>
    <t xml:space="preserve"> PM.SJRP-SEMAS-CMDCA-TF 01/2021</t>
  </si>
  <si>
    <t xml:space="preserve"> PM.SJRP-SEMAS-CMDCA-TF 03/2021</t>
  </si>
  <si>
    <t xml:space="preserve"> BENS ATIVO FIXO UNIDADE II</t>
  </si>
  <si>
    <t xml:space="preserve"> DEPRECIAÇÕES ASSISTENCIA SOCIAL</t>
  </si>
  <si>
    <t xml:space="preserve"> DEPRECIAÇÕES SAÚDE</t>
  </si>
  <si>
    <t xml:space="preserve"> DEPRECIAÇÕES EDUCAÇÃO</t>
  </si>
  <si>
    <t xml:space="preserve"> DEPRECIAÇÕES FILIAL UNIDADE II</t>
  </si>
  <si>
    <t xml:space="preserve"> CONTAS DE COMPENSAÇÃO ATIVA</t>
  </si>
  <si>
    <t>PASSIVO</t>
  </si>
  <si>
    <t xml:space="preserve"> FORNECEDORES GERAIS</t>
  </si>
  <si>
    <t xml:space="preserve"> ENCARGOS SOCIAIS</t>
  </si>
  <si>
    <t xml:space="preserve"> PROVISÕES SOCIAIS</t>
  </si>
  <si>
    <t xml:space="preserve"> CONTAS DE CONSUMO</t>
  </si>
  <si>
    <t xml:space="preserve"> RECEITAS DIFERIDAS MUNICIPAIS</t>
  </si>
  <si>
    <t xml:space="preserve"> REC.DIFERIDAS ESTADUAL</t>
  </si>
  <si>
    <t xml:space="preserve"> RECEITAS DIFERIDAS FEDERAIS</t>
  </si>
  <si>
    <t xml:space="preserve"> RECEITAS DIFERIDAS EMPRESARIAIS</t>
  </si>
  <si>
    <t xml:space="preserve"> OUTRAS OBRIGAÇÕES</t>
  </si>
  <si>
    <t xml:space="preserve"> SUPERÁVIT ACUMULADO</t>
  </si>
  <si>
    <t xml:space="preserve"> DÉFICIT ACUMULADO</t>
  </si>
  <si>
    <t xml:space="preserve"> CONTAS DE COMPENSAÇÃO</t>
  </si>
  <si>
    <t xml:space="preserve"> SEC. EST.EDUCAÇÃO CONV PROC.SEDUC 2021 / 47316</t>
  </si>
  <si>
    <t xml:space="preserve"> PROAC - ASSOCIAÇÃO RENASCER MULTIPLOS TALENTOS II </t>
  </si>
  <si>
    <t xml:space="preserve"> PM.CEDRAL TERMO DE COLABORAÇÃO Nº 001/2022</t>
  </si>
  <si>
    <t xml:space="preserve"> PM.CEDRAL TERMO DE COLABORAÇÃO Nº 002/2022</t>
  </si>
  <si>
    <t xml:space="preserve"> PM.SJRP CMDCA Nº 05/2022</t>
  </si>
  <si>
    <t xml:space="preserve"> PM.IPIGUA TERMO DE FOMENTO Nº02/2022</t>
  </si>
  <si>
    <t xml:space="preserve"> PM.GUAPIAÇU TERMO DE FOMENTO N 064/2022</t>
  </si>
  <si>
    <t xml:space="preserve"> CONVÊNIO Nº 08/2022 - SMS - SUS</t>
  </si>
  <si>
    <t xml:space="preserve"> PM.SJRP-SEMAS MUNICIPAL -TC.Nº 08/2022 </t>
  </si>
  <si>
    <t xml:space="preserve"> DESP.UNIDADE II - DESPESAS COM REFORMAS</t>
  </si>
  <si>
    <t xml:space="preserve"> JUSTIÇA FEDERAL DE SÃO JOSE DO RIO PRETO</t>
  </si>
  <si>
    <t xml:space="preserve"> PM.SJRP-SEMAS-CMDCA- Nº 05/2022</t>
  </si>
  <si>
    <t xml:space="preserve"> PM.SJRP-SEMAS TF Nº 22/2022 - EMENDA PARLAMENTAR</t>
  </si>
  <si>
    <t>BANCO DO BRASIL S.A - 151.017-7</t>
  </si>
  <si>
    <t>CAIXA ECONOM. FEDERAL - 086-5 - JUST FEDERAL</t>
  </si>
  <si>
    <t>BANCO DO BRASIL - DI PLUS AGIL - 151.005-3</t>
  </si>
  <si>
    <t>BANCO DO BRASIL-RENDA FIXA - 151.028-2 DI PLUS ÁGIL</t>
  </si>
  <si>
    <t>BANCO DO BRASIL-RENDA FIXA - 251.001-4 DI PLUS ÁGIL</t>
  </si>
  <si>
    <t>BANCO DO BRASIL-RENDA FIXA - 151.017-7</t>
  </si>
  <si>
    <t>BANCO DO BRASIL-RENDA FIXA - 151.044-4</t>
  </si>
  <si>
    <t>BANCO DO BRASIL-RENDA FIXA - 151.027-4 DI PLUS ÁGIL</t>
  </si>
  <si>
    <t>PM.SJRP - SMS - CONV.05/2018</t>
  </si>
  <si>
    <t xml:space="preserve">PM.SJRP - SEMAS TC Nº 08/2022 MUNICIPAL </t>
  </si>
  <si>
    <t>PM.SJRP - SMS - CONV.05/2018 SUS</t>
  </si>
  <si>
    <t>Jan a Dez/2023</t>
  </si>
  <si>
    <t xml:space="preserve">Examinamos os lançamentos de RECEITAS E DESPESAS, referente ao exercicio de 2023, e declaramos que todas </t>
  </si>
  <si>
    <t xml:space="preserve">     Jan a Dez/2023</t>
  </si>
  <si>
    <t xml:space="preserve"> BANCO DO BRASIL S.A - 151.005-3</t>
  </si>
  <si>
    <t xml:space="preserve"> BANCO DO BRASIL S.A - 151.028-2</t>
  </si>
  <si>
    <t xml:space="preserve"> BANCO SICOOB</t>
  </si>
  <si>
    <t>BANCO DO BRASIL-RENDA FIXA - 151.020-7</t>
  </si>
  <si>
    <t>BANCO DO BRASIL-RENDA FIXA - 151.021-5</t>
  </si>
  <si>
    <t>BANCO DO BRASIL-RENDA FIXA - 151.037-1</t>
  </si>
  <si>
    <t>BANCO DO BRASIL-RENDA FIXA - 151.040-1</t>
  </si>
  <si>
    <t>BANCO DO BRASIL-RENDA FIXA - 151.041-X</t>
  </si>
  <si>
    <t>BANCO DO BRASIL-RENDA FIXA - 151.042-8</t>
  </si>
  <si>
    <t>BANCO DO BRASIL-RENDA FIXA - 151.039-8</t>
  </si>
  <si>
    <t>BANCO DO BRASIL-RENDA FIXA - 151.031-2</t>
  </si>
  <si>
    <t>BANCO DO BRASIL-RENDA FIXA - 226.159-6</t>
  </si>
  <si>
    <t>PM.BADY BASSITT - TF 01/2020</t>
  </si>
  <si>
    <t>PM.GUAPIAÇU - TERMO FOMENTO PROC. Nº 064/22</t>
  </si>
  <si>
    <t>PM SJRP TERMO DE COLABORAÇÃO SEMAS/CMDCA Nº 07/2023</t>
  </si>
  <si>
    <t>PM.SJRP TERMO DE FOMENTO SEMAS Nº 075/2023</t>
  </si>
  <si>
    <t>CONV. E TERMO DE COLABORAÇÃO FEDERAIS</t>
  </si>
  <si>
    <t>PM SJRP TERMO DE COLABORAÇÃO SME Nº 07/2023 FEDERAL</t>
  </si>
  <si>
    <t>ADIANTAMENTO DE FÉRIAS - MATRIZ</t>
  </si>
  <si>
    <t>PROCESSO Nº SEDS-PRC-2023 - DRADS</t>
  </si>
  <si>
    <t>PROC SEESP Nº 203673/2022 - ESPORTE É CIDADANIA V</t>
  </si>
  <si>
    <t>PM SJRP TERMO DE FOMENTO SEMAS Nº 40/2023 FEDERAL</t>
  </si>
  <si>
    <t>OBRIGAÇÕES TRABALHISTAS</t>
  </si>
  <si>
    <t>SALÁRIOS E ORDENADOS</t>
  </si>
  <si>
    <t>S.E.EDUCAÇÃO- CONV.PROC.SEDUC-PRC-2021/47316</t>
  </si>
  <si>
    <t xml:space="preserve">PROAC - ASSOCIAÇÃO RENASCER MULTIPLOS TALENTOS III </t>
  </si>
  <si>
    <t>DRADS - PROC Nº SEDS-PRC-2023-00151</t>
  </si>
  <si>
    <t>SUB.CONV. E TC FEDERAL</t>
  </si>
  <si>
    <t>SUB.CONV. E PESSOA JURIDICA</t>
  </si>
  <si>
    <t>PROGRAMA SICOOB DIVICRED VALORIZA 01/2023</t>
  </si>
  <si>
    <t xml:space="preserve"> PM.SJRP-SEMAS MUNICIPAL -TF.075/2023</t>
  </si>
  <si>
    <t xml:space="preserve"> PM SJRP TERMO DE COLABORAÇÃO Nº 07/2023</t>
  </si>
  <si>
    <t xml:space="preserve"> PM.SJRP-SMS - TC Nº 03/2023</t>
  </si>
  <si>
    <t xml:space="preserve"> PM.SJRP - SEMAS FEDERAL TC Nº 08/2022</t>
  </si>
  <si>
    <t>PM SJRP T.C SME Nº 07/2023 FEDERAL</t>
  </si>
  <si>
    <t>PEDRO BENEDITO BATISTA</t>
  </si>
  <si>
    <t xml:space="preserve">     Jan a Dez/2024</t>
  </si>
  <si>
    <t>Jan a Dez/2024</t>
  </si>
  <si>
    <t>São José do Rio Preto, 31 de Dezembro de 2024.</t>
  </si>
  <si>
    <t>BANCO DO BRASIL S.A - 151.031-2</t>
  </si>
  <si>
    <t>BANCO DO BRASIL S.A - 151.010-x</t>
  </si>
  <si>
    <t>BANCO DO BRASIL-RENDA FIXA - 151.008-8</t>
  </si>
  <si>
    <t>BANCO DO BRASIL-RENDA FIXA - 151.019-3</t>
  </si>
  <si>
    <t>BANCO DO BRASIL-RENDA FIXA - 151.024-x</t>
  </si>
  <si>
    <t>BANCO DO BRASIL-RENDA FIXA - 151.043-6</t>
  </si>
  <si>
    <t>BANCO DO BRASIL-RENDA FIXA - 151.045-2</t>
  </si>
  <si>
    <t>BANCO DO BRASIL-RENDA FIXA - 84091-2</t>
  </si>
  <si>
    <t>BANCO DO BRASIL-RENDA FIXA - 151.047-9</t>
  </si>
  <si>
    <t>BANCO DO BRASIL-RENDA FIXA - 84276-1</t>
  </si>
  <si>
    <t>BANCO DO BRASIL-RENDA FIXA - 151.048-7</t>
  </si>
  <si>
    <t>BANCO DO BRASIL-RENDA FIXA - 151.049-5</t>
  </si>
  <si>
    <t xml:space="preserve"> ADIANTAMENTO A FORNECEDORES - FILIAL</t>
  </si>
  <si>
    <t>PM SJRP TERMO DE FOMENTO SEMAS/CMDCA Nº 047/2024</t>
  </si>
  <si>
    <t>RECURSOS ANTECIPADOS</t>
  </si>
  <si>
    <t>ADIANTAMENTO DE CLIENTE</t>
  </si>
  <si>
    <t>PM.NOVA ALIANÇA - TF 01/2019</t>
  </si>
  <si>
    <t>PM.BADY BASSITT - TF 01/2024</t>
  </si>
  <si>
    <t>PM.SJRP - SMS - CONV.03/2024 SUS</t>
  </si>
  <si>
    <t>PM.BADY BASSITT - TF 13/2024</t>
  </si>
  <si>
    <t>PM SJRP TERMO DE CONVÊNIO Nº 14/2024 - SMS - CERII</t>
  </si>
  <si>
    <t>SEDS/CONDECA/2018-2019</t>
  </si>
  <si>
    <t>SECRETARIA DE ESTADO SEDS - PROCESSO Nº 2024/00202</t>
  </si>
  <si>
    <t>SES - SECRETARIA ESTADUAL DA SAÚDE CONV. Nº 001761/2024</t>
  </si>
  <si>
    <t>FNDE - FUNDO NAC. DE DESENVOLVIMENTO-PDDE</t>
  </si>
  <si>
    <t>TC PRONON E PRONAS-PCD GRUDI Nº 25000.132237/2023-84 FEDERAL</t>
  </si>
  <si>
    <t>DÉFICIT DO EXERCÍCIO</t>
  </si>
  <si>
    <t>JOSE ALBERTO LISO</t>
  </si>
  <si>
    <t>PM SJRP TF SEMAS/CMDCA Nº 047/2024</t>
  </si>
  <si>
    <t>PM. UCHOA - TF 04/2024</t>
  </si>
  <si>
    <t>PROJ.REAB.PM.BADY ASSISTENCIA TF.01/2024</t>
  </si>
  <si>
    <t>SEC. EST.EDUCAÇÃO CONV PROC.SEDUC 2023/00724</t>
  </si>
  <si>
    <t>PM.SJRP-SME - TC Nº 18/2019 - FEDERAL</t>
  </si>
  <si>
    <t>PM.SJRP-SMS - TC Nº 14/2024 CERII</t>
  </si>
  <si>
    <t>TC PRONON E PRONAS-PCD GRUDI Nº 25000.132237/2023-84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</si>
</sst>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4" x14ac:knownFonts="1">
    <font>
      <sz val="10"/>
      <color indexed="8"/>
      <name val="Arial"/>
    </font>
    <font>
      <sz val="8"/>
      <color rgb="FF000080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rgb="FF000080"/>
      <name val="Arial"/>
      <family val="2"/>
    </font>
    <font>
      <b/>
      <sz val="7"/>
      <color rgb="FF0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 applyNumberFormat="0" applyFon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9" fillId="0" borderId="0" applyNumberFormat="0" applyFont="0" applyFill="0" applyBorder="0" applyAlignment="0" applyProtection="0">
      <alignment vertical="top"/>
      <protection locked="0"/>
    </xf>
    <xf numFmtId="0" fontId="10" fillId="0" borderId="0"/>
  </cellStyleXfs>
  <cellXfs count="98">
    <xf numFmtId="0" fontId="0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4" fontId="1" fillId="0" borderId="0" xfId="0" applyNumberFormat="1" applyFont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vertical="top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4" fontId="6" fillId="0" borderId="1" xfId="2" applyNumberFormat="1" applyFont="1" applyFill="1" applyBorder="1" applyAlignment="1" applyProtection="1">
      <alignment vertical="center"/>
    </xf>
    <xf numFmtId="4" fontId="7" fillId="0" borderId="1" xfId="2" applyNumberFormat="1" applyFont="1" applyFill="1" applyBorder="1" applyAlignment="1" applyProtection="1">
      <alignment vertical="center"/>
    </xf>
    <xf numFmtId="164" fontId="6" fillId="0" borderId="1" xfId="2" applyNumberFormat="1" applyFont="1" applyFill="1" applyBorder="1" applyAlignment="1" applyProtection="1">
      <alignment vertical="center"/>
    </xf>
    <xf numFmtId="4" fontId="8" fillId="0" borderId="1" xfId="2" applyNumberFormat="1" applyFont="1" applyFill="1" applyBorder="1" applyAlignment="1" applyProtection="1">
      <alignment vertical="center"/>
    </xf>
    <xf numFmtId="4" fontId="5" fillId="0" borderId="1" xfId="2" applyNumberFormat="1" applyFont="1" applyFill="1" applyBorder="1" applyAlignment="1" applyProtection="1">
      <alignment vertical="center"/>
    </xf>
    <xf numFmtId="0" fontId="6" fillId="3" borderId="2" xfId="2" applyNumberFormat="1" applyFont="1" applyFill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top"/>
    </xf>
    <xf numFmtId="4" fontId="4" fillId="3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Border="1" applyAlignment="1" applyProtection="1">
      <alignment horizontal="right" vertical="center"/>
    </xf>
    <xf numFmtId="4" fontId="5" fillId="0" borderId="1" xfId="0" applyNumberFormat="1" applyFont="1" applyBorder="1" applyAlignment="1" applyProtection="1">
      <alignment horizontal="right" vertical="center"/>
    </xf>
    <xf numFmtId="164" fontId="4" fillId="0" borderId="1" xfId="0" applyNumberFormat="1" applyFont="1" applyBorder="1" applyAlignment="1" applyProtection="1">
      <alignment horizontal="right" vertical="center"/>
    </xf>
    <xf numFmtId="164" fontId="5" fillId="0" borderId="1" xfId="0" applyNumberFormat="1" applyFont="1" applyBorder="1" applyAlignment="1" applyProtection="1">
      <alignment horizontal="right" vertical="center"/>
    </xf>
    <xf numFmtId="49" fontId="4" fillId="0" borderId="5" xfId="0" applyNumberFormat="1" applyFont="1" applyBorder="1" applyAlignment="1" applyProtection="1">
      <alignment horizontal="left" vertical="center" wrapText="1"/>
    </xf>
    <xf numFmtId="49" fontId="4" fillId="0" borderId="5" xfId="0" applyNumberFormat="1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left" vertical="center" wrapText="1"/>
    </xf>
    <xf numFmtId="4" fontId="5" fillId="0" borderId="8" xfId="0" applyNumberFormat="1" applyFont="1" applyBorder="1" applyAlignment="1" applyProtection="1">
      <alignment horizontal="right" vertical="center"/>
    </xf>
    <xf numFmtId="49" fontId="4" fillId="3" borderId="5" xfId="0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Border="1" applyAlignment="1" applyProtection="1">
      <alignment horizontal="left" vertical="center"/>
    </xf>
    <xf numFmtId="4" fontId="5" fillId="0" borderId="1" xfId="0" applyNumberFormat="1" applyFont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top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4" fontId="4" fillId="3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5" fillId="0" borderId="6" xfId="0" applyNumberFormat="1" applyFont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vertical="top"/>
    </xf>
    <xf numFmtId="39" fontId="5" fillId="0" borderId="6" xfId="0" applyNumberFormat="1" applyFont="1" applyBorder="1" applyAlignment="1" applyProtection="1">
      <alignment horizontal="right" vertical="center"/>
    </xf>
    <xf numFmtId="4" fontId="5" fillId="0" borderId="15" xfId="0" applyNumberFormat="1" applyFont="1" applyBorder="1" applyAlignment="1" applyProtection="1">
      <alignment horizontal="right" vertical="center"/>
    </xf>
    <xf numFmtId="2" fontId="5" fillId="0" borderId="6" xfId="0" applyNumberFormat="1" applyFont="1" applyFill="1" applyBorder="1" applyAlignment="1" applyProtection="1">
      <alignment vertical="top"/>
    </xf>
    <xf numFmtId="164" fontId="4" fillId="0" borderId="6" xfId="0" applyNumberFormat="1" applyFont="1" applyBorder="1" applyAlignment="1" applyProtection="1">
      <alignment horizontal="right" vertical="center"/>
    </xf>
    <xf numFmtId="164" fontId="5" fillId="0" borderId="6" xfId="0" applyNumberFormat="1" applyFont="1" applyBorder="1" applyAlignment="1" applyProtection="1">
      <alignment horizontal="right" vertical="center"/>
    </xf>
    <xf numFmtId="4" fontId="5" fillId="0" borderId="6" xfId="0" applyNumberFormat="1" applyFont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vertical="top"/>
    </xf>
    <xf numFmtId="2" fontId="5" fillId="0" borderId="1" xfId="0" applyNumberFormat="1" applyFont="1" applyFill="1" applyBorder="1" applyAlignment="1" applyProtection="1">
      <alignment vertical="top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" fontId="4" fillId="3" borderId="3" xfId="0" applyNumberFormat="1" applyFont="1" applyFill="1" applyBorder="1" applyAlignment="1" applyProtection="1">
      <alignment horizontal="right" vertical="center"/>
    </xf>
    <xf numFmtId="4" fontId="4" fillId="3" borderId="4" xfId="0" applyNumberFormat="1" applyFont="1" applyFill="1" applyBorder="1" applyAlignment="1" applyProtection="1">
      <alignment horizontal="right" vertical="center"/>
    </xf>
    <xf numFmtId="49" fontId="4" fillId="3" borderId="2" xfId="0" applyNumberFormat="1" applyFont="1" applyFill="1" applyBorder="1" applyAlignment="1" applyProtection="1">
      <alignment horizontal="left" vertical="center"/>
    </xf>
    <xf numFmtId="4" fontId="4" fillId="0" borderId="6" xfId="0" applyNumberFormat="1" applyFont="1" applyBorder="1" applyAlignment="1" applyProtection="1">
      <alignment vertical="center"/>
    </xf>
    <xf numFmtId="0" fontId="6" fillId="3" borderId="2" xfId="3" applyFont="1" applyFill="1" applyBorder="1" applyAlignment="1" applyProtection="1">
      <alignment vertical="center"/>
    </xf>
    <xf numFmtId="0" fontId="4" fillId="2" borderId="11" xfId="3" applyFont="1" applyFill="1" applyBorder="1" applyAlignment="1" applyProtection="1">
      <alignment vertical="center"/>
    </xf>
    <xf numFmtId="0" fontId="6" fillId="0" borderId="5" xfId="3" applyFont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vertical="center"/>
    </xf>
    <xf numFmtId="4" fontId="4" fillId="0" borderId="6" xfId="0" applyNumberFormat="1" applyFont="1" applyFill="1" applyBorder="1" applyAlignment="1" applyProtection="1">
      <alignment vertical="center"/>
    </xf>
    <xf numFmtId="0" fontId="7" fillId="0" borderId="5" xfId="3" applyFont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0" fontId="7" fillId="0" borderId="7" xfId="3" applyFont="1" applyBorder="1" applyAlignment="1" applyProtection="1">
      <alignment vertical="center"/>
    </xf>
    <xf numFmtId="0" fontId="4" fillId="2" borderId="9" xfId="3" applyFont="1" applyFill="1" applyBorder="1" applyAlignment="1" applyProtection="1">
      <alignment vertical="center"/>
    </xf>
    <xf numFmtId="0" fontId="4" fillId="2" borderId="10" xfId="3" applyFont="1" applyFill="1" applyBorder="1" applyAlignment="1" applyProtection="1">
      <alignment horizontal="right" vertical="center"/>
    </xf>
    <xf numFmtId="0" fontId="4" fillId="2" borderId="11" xfId="3" applyFont="1" applyFill="1" applyBorder="1" applyAlignment="1" applyProtection="1">
      <alignment horizontal="right" vertical="center"/>
    </xf>
    <xf numFmtId="0" fontId="5" fillId="0" borderId="12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vertical="center"/>
    </xf>
    <xf numFmtId="0" fontId="5" fillId="0" borderId="13" xfId="3" applyFont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2" fontId="4" fillId="0" borderId="6" xfId="0" applyNumberFormat="1" applyFont="1" applyFill="1" applyBorder="1" applyAlignment="1" applyProtection="1">
      <alignment vertical="center"/>
    </xf>
    <xf numFmtId="2" fontId="5" fillId="0" borderId="6" xfId="0" applyNumberFormat="1" applyFont="1" applyFill="1" applyBorder="1" applyAlignment="1" applyProtection="1">
      <alignment vertical="center"/>
    </xf>
    <xf numFmtId="2" fontId="5" fillId="0" borderId="1" xfId="0" applyNumberFormat="1" applyFont="1" applyFill="1" applyBorder="1" applyAlignment="1" applyProtection="1">
      <alignment vertical="center"/>
    </xf>
    <xf numFmtId="0" fontId="4" fillId="2" borderId="2" xfId="3" applyFont="1" applyFill="1" applyBorder="1" applyAlignment="1" applyProtection="1">
      <alignment vertical="center"/>
    </xf>
    <xf numFmtId="0" fontId="4" fillId="2" borderId="3" xfId="3" applyFont="1" applyFill="1" applyBorder="1" applyAlignment="1" applyProtection="1">
      <alignment horizontal="right" vertical="center"/>
    </xf>
    <xf numFmtId="0" fontId="4" fillId="2" borderId="4" xfId="3" applyFont="1" applyFill="1" applyBorder="1" applyAlignment="1" applyProtection="1">
      <alignment horizontal="right" vertical="center"/>
    </xf>
    <xf numFmtId="0" fontId="5" fillId="0" borderId="16" xfId="3" applyFont="1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vertical="center"/>
    </xf>
    <xf numFmtId="4" fontId="4" fillId="3" borderId="3" xfId="2" applyNumberFormat="1" applyFont="1" applyFill="1" applyBorder="1" applyAlignment="1" applyProtection="1">
      <alignment horizontal="center" vertical="center"/>
    </xf>
    <xf numFmtId="4" fontId="4" fillId="3" borderId="4" xfId="2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2" fontId="5" fillId="0" borderId="1" xfId="0" applyNumberFormat="1" applyFont="1" applyBorder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vertical="center"/>
    </xf>
    <xf numFmtId="2" fontId="4" fillId="0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vertical="top"/>
    </xf>
    <xf numFmtId="4" fontId="4" fillId="2" borderId="14" xfId="3" applyNumberFormat="1" applyFont="1" applyFill="1" applyBorder="1" applyAlignment="1" applyProtection="1">
      <alignment vertical="center"/>
    </xf>
    <xf numFmtId="4" fontId="7" fillId="0" borderId="1" xfId="3" applyNumberFormat="1" applyFont="1" applyBorder="1" applyAlignment="1" applyProtection="1">
      <alignment horizontal="right" vertical="center"/>
    </xf>
    <xf numFmtId="4" fontId="6" fillId="0" borderId="8" xfId="3" applyNumberFormat="1" applyFont="1" applyBorder="1" applyAlignment="1" applyProtection="1">
      <alignment vertical="center"/>
    </xf>
    <xf numFmtId="2" fontId="4" fillId="0" borderId="6" xfId="0" applyNumberFormat="1" applyFont="1" applyFill="1" applyBorder="1" applyAlignment="1" applyProtection="1">
      <alignment vertical="top"/>
    </xf>
    <xf numFmtId="0" fontId="6" fillId="0" borderId="1" xfId="2" applyNumberFormat="1" applyFont="1" applyFill="1" applyBorder="1" applyAlignment="1" applyProtection="1">
      <alignment vertical="center"/>
    </xf>
    <xf numFmtId="0" fontId="7" fillId="0" borderId="1" xfId="2" applyNumberFormat="1" applyFont="1" applyFill="1" applyBorder="1" applyAlignment="1" applyProtection="1">
      <alignment vertical="center"/>
    </xf>
    <xf numFmtId="0" fontId="8" fillId="0" borderId="1" xfId="2" applyFont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0" fontId="5" fillId="0" borderId="1" xfId="2" applyNumberFormat="1" applyFont="1" applyFill="1" applyBorder="1" applyAlignment="1" applyProtection="1">
      <alignment vertical="center"/>
    </xf>
    <xf numFmtId="0" fontId="7" fillId="0" borderId="0" xfId="3" applyFont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0" fontId="6" fillId="0" borderId="0" xfId="3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5">
    <cellStyle name="Normal" xfId="0" builtinId="0"/>
    <cellStyle name="Normal 2" xfId="1" xr:uid="{6C19E1C2-965B-4073-80E0-9C71DA7D43E0}"/>
    <cellStyle name="Normal 3" xfId="2" xr:uid="{1AF42BF3-809A-43B0-B1ED-9CF1625B875B}"/>
    <cellStyle name="Normal 4" xfId="3" xr:uid="{3511CA72-4165-4D30-B84D-92BA2E7C0611}"/>
    <cellStyle name="Normal 5" xfId="4" xr:uid="{110F34B1-8424-4CDD-8356-21479BC27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2" name="Picture 1" descr="BONECO RENASCER">
          <a:extLst>
            <a:ext uri="{FF2B5EF4-FFF2-40B4-BE49-F238E27FC236}">
              <a16:creationId xmlns:a16="http://schemas.microsoft.com/office/drawing/2014/main" id="{7DB2BFE6-0D86-4C4A-AE7A-A8C5890C9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0"/>
          <a:ext cx="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571500</xdr:colOff>
      <xdr:row>0</xdr:row>
      <xdr:rowOff>1</xdr:rowOff>
    </xdr:from>
    <xdr:to>
      <xdr:col>4</xdr:col>
      <xdr:colOff>1913659</xdr:colOff>
      <xdr:row>2</xdr:row>
      <xdr:rowOff>88900</xdr:rowOff>
    </xdr:to>
    <xdr:pic>
      <xdr:nvPicPr>
        <xdr:cNvPr id="3" name="Picture 1" descr="BONECO RENASCER">
          <a:extLst>
            <a:ext uri="{FF2B5EF4-FFF2-40B4-BE49-F238E27FC236}">
              <a16:creationId xmlns:a16="http://schemas.microsoft.com/office/drawing/2014/main" id="{2E16C497-93D6-4F8E-BA72-2EFC6577B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"/>
          <a:ext cx="1342159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6B28D-831C-46DE-9545-455E532FCF47}">
  <dimension ref="A4:L126"/>
  <sheetViews>
    <sheetView tabSelected="1" topLeftCell="F70" zoomScale="150" zoomScaleNormal="150" workbookViewId="0">
      <selection activeCell="A88" sqref="A88"/>
    </sheetView>
  </sheetViews>
  <sheetFormatPr defaultColWidth="11.42578125" defaultRowHeight="11.25" x14ac:dyDescent="0.2"/>
  <cols>
    <col min="1" max="1" width="47.5703125" style="3" customWidth="1"/>
    <col min="2" max="2" width="16.7109375" style="3" customWidth="1"/>
    <col min="3" max="3" width="18" style="3" customWidth="1"/>
    <col min="4" max="4" width="5.28515625" style="3" customWidth="1"/>
    <col min="5" max="5" width="46.28515625" style="3" customWidth="1"/>
    <col min="6" max="6" width="16.7109375" style="3" customWidth="1"/>
    <col min="7" max="7" width="15.7109375" style="3" customWidth="1"/>
    <col min="8" max="8" width="4.28515625" style="3" customWidth="1"/>
    <col min="9" max="9" width="44.140625" style="3" customWidth="1"/>
    <col min="10" max="10" width="16.5703125" style="3" customWidth="1"/>
    <col min="11" max="11" width="16" style="3" customWidth="1"/>
    <col min="12" max="16384" width="11.42578125" style="3"/>
  </cols>
  <sheetData>
    <row r="4" spans="1:12" x14ac:dyDescent="0.2">
      <c r="E4" s="32" t="s">
        <v>42</v>
      </c>
    </row>
    <row r="5" spans="1:12" x14ac:dyDescent="0.2">
      <c r="B5" s="1"/>
      <c r="C5" s="1"/>
      <c r="E5" s="32" t="s">
        <v>43</v>
      </c>
      <c r="F5" s="2"/>
      <c r="G5" s="2"/>
    </row>
    <row r="6" spans="1:12" x14ac:dyDescent="0.2">
      <c r="B6" s="1"/>
      <c r="C6" s="1"/>
      <c r="E6" s="32" t="s">
        <v>44</v>
      </c>
      <c r="F6" s="2"/>
      <c r="G6" s="2"/>
    </row>
    <row r="7" spans="1:12" ht="12" thickBot="1" x14ac:dyDescent="0.25">
      <c r="B7" s="4"/>
      <c r="C7" s="1"/>
      <c r="E7" s="32" t="s">
        <v>45</v>
      </c>
      <c r="F7" s="2"/>
      <c r="G7" s="2"/>
    </row>
    <row r="8" spans="1:12" ht="12" thickBot="1" x14ac:dyDescent="0.25">
      <c r="A8" s="71" t="s">
        <v>0</v>
      </c>
      <c r="B8" s="72" t="s">
        <v>215</v>
      </c>
      <c r="C8" s="73" t="s">
        <v>178</v>
      </c>
      <c r="E8" s="33" t="s">
        <v>46</v>
      </c>
      <c r="F8" s="2"/>
      <c r="G8" s="2"/>
    </row>
    <row r="9" spans="1:12" ht="12" thickBot="1" x14ac:dyDescent="0.25">
      <c r="A9" s="74"/>
      <c r="B9" s="75"/>
      <c r="C9" s="76"/>
      <c r="E9" s="60" t="s">
        <v>0</v>
      </c>
      <c r="F9" s="61" t="s">
        <v>215</v>
      </c>
      <c r="G9" s="62" t="s">
        <v>178</v>
      </c>
      <c r="I9" s="14" t="s">
        <v>1</v>
      </c>
      <c r="J9" s="78" t="s">
        <v>216</v>
      </c>
      <c r="K9" s="79" t="s">
        <v>176</v>
      </c>
    </row>
    <row r="10" spans="1:12" s="5" customFormat="1" ht="9.75" thickBot="1" x14ac:dyDescent="0.25">
      <c r="A10" s="46" t="s">
        <v>103</v>
      </c>
      <c r="B10" s="47">
        <v>11065947.66</v>
      </c>
      <c r="C10" s="48">
        <v>11014867.18</v>
      </c>
      <c r="E10" s="63"/>
      <c r="F10" s="64"/>
      <c r="G10" s="65"/>
      <c r="I10" s="89" t="s">
        <v>2</v>
      </c>
      <c r="J10" s="9">
        <f>SUM(J11:J15)</f>
        <v>5287011.51</v>
      </c>
      <c r="K10" s="9">
        <v>4515497.9400000004</v>
      </c>
    </row>
    <row r="11" spans="1:12" s="5" customFormat="1" ht="9" x14ac:dyDescent="0.2">
      <c r="A11" s="22" t="s">
        <v>58</v>
      </c>
      <c r="B11" s="80">
        <v>3600856.5</v>
      </c>
      <c r="C11" s="35">
        <v>4425055.7699999996</v>
      </c>
      <c r="E11" s="49" t="s">
        <v>139</v>
      </c>
      <c r="F11" s="47">
        <v>11065947.66</v>
      </c>
      <c r="G11" s="48">
        <v>11014867.18</v>
      </c>
      <c r="I11" s="90" t="s">
        <v>3</v>
      </c>
      <c r="J11" s="10">
        <v>1432374.06</v>
      </c>
      <c r="K11" s="10">
        <v>920154.28</v>
      </c>
      <c r="L11" s="6"/>
    </row>
    <row r="12" spans="1:12" s="5" customFormat="1" ht="9" x14ac:dyDescent="0.2">
      <c r="A12" s="22" t="s">
        <v>59</v>
      </c>
      <c r="B12" s="80">
        <v>1949960.48</v>
      </c>
      <c r="C12" s="35">
        <v>465267.32</v>
      </c>
      <c r="E12" s="23" t="s">
        <v>83</v>
      </c>
      <c r="F12" s="18">
        <v>3313684.32</v>
      </c>
      <c r="G12" s="35">
        <v>3992571.3</v>
      </c>
      <c r="I12" s="90" t="s">
        <v>4</v>
      </c>
      <c r="J12" s="10">
        <v>1293896.8500000001</v>
      </c>
      <c r="K12" s="10">
        <v>924717.34</v>
      </c>
    </row>
    <row r="13" spans="1:12" s="5" customFormat="1" ht="9" x14ac:dyDescent="0.2">
      <c r="A13" s="23" t="s">
        <v>60</v>
      </c>
      <c r="B13" s="80">
        <v>1928461.28</v>
      </c>
      <c r="C13" s="35">
        <v>9941.5</v>
      </c>
      <c r="E13" s="23" t="s">
        <v>84</v>
      </c>
      <c r="F13" s="18">
        <f>F14</f>
        <v>37567.160000000003</v>
      </c>
      <c r="G13" s="35">
        <v>39175.49</v>
      </c>
      <c r="I13" s="90" t="s">
        <v>5</v>
      </c>
      <c r="J13" s="10">
        <v>2494289.5099999998</v>
      </c>
      <c r="K13" s="10">
        <v>2615212.91</v>
      </c>
    </row>
    <row r="14" spans="1:12" s="5" customFormat="1" ht="9" x14ac:dyDescent="0.2">
      <c r="A14" s="24" t="s">
        <v>109</v>
      </c>
      <c r="B14" s="18">
        <v>7216.9</v>
      </c>
      <c r="C14" s="36">
        <v>9941.5</v>
      </c>
      <c r="E14" s="24" t="s">
        <v>140</v>
      </c>
      <c r="F14" s="19">
        <v>37567.160000000003</v>
      </c>
      <c r="G14" s="36">
        <v>39175.49</v>
      </c>
      <c r="I14" s="90" t="s">
        <v>9</v>
      </c>
      <c r="J14" s="10">
        <v>66451.09</v>
      </c>
      <c r="K14" s="10">
        <v>45766.51</v>
      </c>
    </row>
    <row r="15" spans="1:12" s="5" customFormat="1" ht="9" x14ac:dyDescent="0.2">
      <c r="A15" s="23" t="s">
        <v>61</v>
      </c>
      <c r="B15" s="18">
        <f>SUM(B16:B19)</f>
        <v>4085.21</v>
      </c>
      <c r="C15" s="35">
        <v>65059.21</v>
      </c>
      <c r="E15" s="66"/>
      <c r="F15" s="57"/>
      <c r="G15" s="58"/>
      <c r="I15" s="16" t="s">
        <v>208</v>
      </c>
      <c r="J15" s="45">
        <v>0</v>
      </c>
      <c r="K15" s="45">
        <v>9646.9</v>
      </c>
    </row>
    <row r="16" spans="1:12" s="5" customFormat="1" ht="9" x14ac:dyDescent="0.2">
      <c r="A16" s="25" t="s">
        <v>110</v>
      </c>
      <c r="B16" s="45">
        <v>30</v>
      </c>
      <c r="C16" s="36">
        <v>0</v>
      </c>
      <c r="E16" s="23" t="s">
        <v>85</v>
      </c>
      <c r="F16" s="18">
        <v>458353.72</v>
      </c>
      <c r="G16" s="35">
        <v>282112.68</v>
      </c>
      <c r="I16" s="16"/>
      <c r="J16" s="16"/>
      <c r="K16" s="16"/>
    </row>
    <row r="17" spans="1:11" s="5" customFormat="1" ht="9" x14ac:dyDescent="0.2">
      <c r="A17" s="66" t="s">
        <v>179</v>
      </c>
      <c r="B17" s="81">
        <v>4055.21</v>
      </c>
      <c r="C17" s="36">
        <v>3706.6</v>
      </c>
      <c r="E17" s="67" t="s">
        <v>201</v>
      </c>
      <c r="F17" s="83">
        <f>F18</f>
        <v>0</v>
      </c>
      <c r="G17" s="68">
        <f>G18</f>
        <v>778.15</v>
      </c>
      <c r="I17" s="89" t="s">
        <v>6</v>
      </c>
      <c r="J17" s="9">
        <f>SUM(J18:J26)</f>
        <v>2224381.98</v>
      </c>
      <c r="K17" s="9">
        <v>2030310.9900000002</v>
      </c>
    </row>
    <row r="18" spans="1:11" s="5" customFormat="1" ht="9" x14ac:dyDescent="0.2">
      <c r="A18" s="66" t="s">
        <v>180</v>
      </c>
      <c r="B18" s="81">
        <v>0</v>
      </c>
      <c r="C18" s="36">
        <v>61000</v>
      </c>
      <c r="E18" s="66" t="s">
        <v>202</v>
      </c>
      <c r="F18" s="70">
        <v>0</v>
      </c>
      <c r="G18" s="69">
        <v>778.15</v>
      </c>
      <c r="I18" s="82"/>
      <c r="J18" s="30"/>
      <c r="K18" s="30"/>
    </row>
    <row r="19" spans="1:11" s="5" customFormat="1" ht="9" x14ac:dyDescent="0.2">
      <c r="A19" s="66" t="s">
        <v>181</v>
      </c>
      <c r="B19" s="81">
        <v>0</v>
      </c>
      <c r="C19" s="36">
        <v>352.61</v>
      </c>
      <c r="E19" s="66"/>
      <c r="F19" s="57"/>
      <c r="G19" s="58"/>
      <c r="I19" s="90" t="s">
        <v>7</v>
      </c>
      <c r="J19" s="10">
        <v>123592.13</v>
      </c>
      <c r="K19" s="10">
        <v>82398.95</v>
      </c>
    </row>
    <row r="20" spans="1:11" s="5" customFormat="1" ht="9" x14ac:dyDescent="0.2">
      <c r="A20" s="23" t="s">
        <v>62</v>
      </c>
      <c r="B20" s="18">
        <f>SUM(B21:B23)</f>
        <v>66284.84</v>
      </c>
      <c r="C20" s="35">
        <v>0</v>
      </c>
      <c r="E20" s="23" t="s">
        <v>86</v>
      </c>
      <c r="F20" s="18">
        <f>F21</f>
        <v>117980.32</v>
      </c>
      <c r="G20" s="35">
        <v>197.48</v>
      </c>
      <c r="I20" s="90" t="s">
        <v>8</v>
      </c>
      <c r="J20" s="10">
        <v>212928.01</v>
      </c>
      <c r="K20" s="10">
        <v>189839.69</v>
      </c>
    </row>
    <row r="21" spans="1:11" s="5" customFormat="1" ht="9" x14ac:dyDescent="0.2">
      <c r="A21" s="15" t="s">
        <v>219</v>
      </c>
      <c r="B21" s="16">
        <v>64489.5</v>
      </c>
      <c r="C21" s="36">
        <v>0</v>
      </c>
      <c r="E21" s="24" t="s">
        <v>141</v>
      </c>
      <c r="F21" s="19">
        <v>117980.32</v>
      </c>
      <c r="G21" s="36">
        <v>197.48</v>
      </c>
      <c r="I21" s="90" t="s">
        <v>9</v>
      </c>
      <c r="J21" s="10">
        <v>8369.5300000000007</v>
      </c>
      <c r="K21" s="10">
        <v>13331.24</v>
      </c>
    </row>
    <row r="22" spans="1:11" s="5" customFormat="1" ht="9" x14ac:dyDescent="0.2">
      <c r="A22" s="15" t="s">
        <v>165</v>
      </c>
      <c r="B22" s="30">
        <v>1485.66</v>
      </c>
      <c r="C22" s="36">
        <v>0</v>
      </c>
      <c r="E22" s="66"/>
      <c r="F22" s="57"/>
      <c r="G22" s="58"/>
      <c r="I22" s="90" t="s">
        <v>10</v>
      </c>
      <c r="J22" s="10">
        <v>919.1</v>
      </c>
      <c r="K22" s="10">
        <v>1324.17</v>
      </c>
    </row>
    <row r="23" spans="1:11" s="5" customFormat="1" ht="9" x14ac:dyDescent="0.2">
      <c r="A23" s="15" t="s">
        <v>218</v>
      </c>
      <c r="B23" s="30">
        <v>309.68</v>
      </c>
      <c r="C23" s="36">
        <v>0</v>
      </c>
      <c r="E23" s="23" t="s">
        <v>87</v>
      </c>
      <c r="F23" s="18">
        <f>F24</f>
        <v>340373.4</v>
      </c>
      <c r="G23" s="35">
        <v>281137.05</v>
      </c>
      <c r="I23" s="90" t="s">
        <v>11</v>
      </c>
      <c r="J23" s="10">
        <v>311864.40999999997</v>
      </c>
      <c r="K23" s="10">
        <v>714779.14</v>
      </c>
    </row>
    <row r="24" spans="1:11" s="5" customFormat="1" ht="9" x14ac:dyDescent="0.2">
      <c r="A24" s="23" t="s">
        <v>63</v>
      </c>
      <c r="B24" s="18">
        <f>SUM(B25:B28)</f>
        <v>88893.98000000001</v>
      </c>
      <c r="C24" s="35">
        <v>89360.900000000009</v>
      </c>
      <c r="E24" s="24" t="s">
        <v>142</v>
      </c>
      <c r="F24" s="19">
        <v>340373.4</v>
      </c>
      <c r="G24" s="36">
        <v>281137.05</v>
      </c>
      <c r="I24" s="90" t="s">
        <v>48</v>
      </c>
      <c r="J24" s="10">
        <v>147066.48000000001</v>
      </c>
      <c r="K24" s="10">
        <v>108258.22</v>
      </c>
    </row>
    <row r="25" spans="1:11" s="5" customFormat="1" ht="9" x14ac:dyDescent="0.2">
      <c r="A25" s="15" t="s">
        <v>166</v>
      </c>
      <c r="B25" s="30">
        <v>7098.62</v>
      </c>
      <c r="C25" s="36">
        <v>6431.47</v>
      </c>
      <c r="E25" s="66"/>
      <c r="F25" s="57"/>
      <c r="G25" s="58"/>
      <c r="I25" s="90" t="s">
        <v>49</v>
      </c>
      <c r="J25" s="10">
        <v>11563.79</v>
      </c>
      <c r="K25" s="10">
        <v>20005</v>
      </c>
    </row>
    <row r="26" spans="1:11" s="5" customFormat="1" ht="9" x14ac:dyDescent="0.2">
      <c r="A26" s="15" t="s">
        <v>167</v>
      </c>
      <c r="B26" s="30">
        <v>53366.94</v>
      </c>
      <c r="C26" s="36">
        <v>51071.23</v>
      </c>
      <c r="E26" s="23" t="s">
        <v>88</v>
      </c>
      <c r="F26" s="18">
        <f>F27</f>
        <v>4534.91</v>
      </c>
      <c r="G26" s="35">
        <v>10682.43</v>
      </c>
      <c r="I26" s="90" t="s">
        <v>55</v>
      </c>
      <c r="J26" s="10">
        <v>1408078.53</v>
      </c>
      <c r="K26" s="10">
        <v>900374.58</v>
      </c>
    </row>
    <row r="27" spans="1:11" s="5" customFormat="1" ht="9" x14ac:dyDescent="0.2">
      <c r="A27" s="15" t="s">
        <v>168</v>
      </c>
      <c r="B27" s="30">
        <v>28340.48</v>
      </c>
      <c r="C27" s="36">
        <v>31663.95</v>
      </c>
      <c r="E27" s="24" t="s">
        <v>143</v>
      </c>
      <c r="F27" s="19">
        <v>4534.91</v>
      </c>
      <c r="G27" s="36">
        <v>10682.43</v>
      </c>
      <c r="I27" s="16"/>
      <c r="J27" s="16"/>
      <c r="K27" s="16"/>
    </row>
    <row r="28" spans="1:11" s="5" customFormat="1" ht="9" x14ac:dyDescent="0.2">
      <c r="A28" s="15" t="s">
        <v>169</v>
      </c>
      <c r="B28" s="30">
        <v>87.94</v>
      </c>
      <c r="C28" s="36">
        <v>194.25</v>
      </c>
      <c r="E28" s="37"/>
      <c r="F28" s="57"/>
      <c r="G28" s="58"/>
      <c r="I28" s="89" t="s">
        <v>12</v>
      </c>
      <c r="J28" s="9">
        <f>SUM(J29:J64)</f>
        <v>5276633.3999999994</v>
      </c>
      <c r="K28" s="9">
        <v>4530506.6900000013</v>
      </c>
    </row>
    <row r="29" spans="1:11" s="5" customFormat="1" ht="9" x14ac:dyDescent="0.2">
      <c r="A29" s="23" t="s">
        <v>64</v>
      </c>
      <c r="B29" s="18">
        <f>SUM(B30:B50)</f>
        <v>1761980.3500000003</v>
      </c>
      <c r="C29" s="35">
        <v>231324.39</v>
      </c>
      <c r="E29" s="67" t="s">
        <v>232</v>
      </c>
      <c r="F29" s="84">
        <f>F30</f>
        <v>42745</v>
      </c>
      <c r="G29" s="88">
        <v>0</v>
      </c>
      <c r="I29" s="90" t="s">
        <v>209</v>
      </c>
      <c r="J29" s="10">
        <v>55104.12</v>
      </c>
      <c r="K29" s="10">
        <v>10703.52</v>
      </c>
    </row>
    <row r="30" spans="1:11" s="5" customFormat="1" ht="9" x14ac:dyDescent="0.2">
      <c r="A30" s="37" t="s">
        <v>220</v>
      </c>
      <c r="B30" s="16">
        <v>74240.81</v>
      </c>
      <c r="C30" s="36">
        <v>0</v>
      </c>
      <c r="E30" s="37" t="s">
        <v>233</v>
      </c>
      <c r="F30" s="44">
        <v>42745</v>
      </c>
      <c r="G30" s="40">
        <v>0</v>
      </c>
      <c r="I30" s="16" t="s">
        <v>246</v>
      </c>
      <c r="J30" s="44">
        <v>16329.06</v>
      </c>
      <c r="K30" s="44">
        <v>0</v>
      </c>
    </row>
    <row r="31" spans="1:11" s="5" customFormat="1" ht="9" x14ac:dyDescent="0.2">
      <c r="A31" s="37" t="s">
        <v>221</v>
      </c>
      <c r="B31" s="16">
        <v>178370.78</v>
      </c>
      <c r="C31" s="36">
        <v>0</v>
      </c>
      <c r="E31" s="37"/>
      <c r="F31" s="16"/>
      <c r="G31" s="31"/>
      <c r="I31" s="82" t="s">
        <v>154</v>
      </c>
      <c r="J31" s="30">
        <v>4080.25</v>
      </c>
      <c r="K31" s="30">
        <v>13970.27</v>
      </c>
    </row>
    <row r="32" spans="1:11" s="5" customFormat="1" ht="9" x14ac:dyDescent="0.2">
      <c r="A32" s="15" t="s">
        <v>170</v>
      </c>
      <c r="B32" s="30">
        <v>0</v>
      </c>
      <c r="C32" s="36">
        <v>83652.639999999999</v>
      </c>
      <c r="E32" s="23" t="s">
        <v>89</v>
      </c>
      <c r="F32" s="18">
        <v>2770483.53</v>
      </c>
      <c r="G32" s="35">
        <v>3660898.96</v>
      </c>
      <c r="I32" s="82" t="s">
        <v>156</v>
      </c>
      <c r="J32" s="30">
        <v>0</v>
      </c>
      <c r="K32" s="30">
        <v>91411.520000000004</v>
      </c>
    </row>
    <row r="33" spans="1:11" s="5" customFormat="1" ht="9" x14ac:dyDescent="0.2">
      <c r="A33" s="15" t="s">
        <v>182</v>
      </c>
      <c r="B33" s="30">
        <v>979.67</v>
      </c>
      <c r="C33" s="36">
        <v>279.07</v>
      </c>
      <c r="E33" s="23" t="s">
        <v>90</v>
      </c>
      <c r="F33" s="18">
        <v>2770483.53</v>
      </c>
      <c r="G33" s="35">
        <v>3660898.96</v>
      </c>
      <c r="I33" s="82" t="s">
        <v>157</v>
      </c>
      <c r="J33" s="30">
        <v>0</v>
      </c>
      <c r="K33" s="30">
        <v>1863.22</v>
      </c>
    </row>
    <row r="34" spans="1:11" s="5" customFormat="1" ht="9" x14ac:dyDescent="0.2">
      <c r="A34" s="66" t="s">
        <v>183</v>
      </c>
      <c r="B34" s="30">
        <v>1588.44</v>
      </c>
      <c r="C34" s="36">
        <v>3643.15</v>
      </c>
      <c r="E34" s="23" t="s">
        <v>91</v>
      </c>
      <c r="F34" s="18">
        <f>SUM(F35:F45)</f>
        <v>1086067.0899999999</v>
      </c>
      <c r="G34" s="35">
        <v>1164709.1200000001</v>
      </c>
      <c r="I34" s="16" t="s">
        <v>247</v>
      </c>
      <c r="J34" s="44">
        <v>33671.17</v>
      </c>
      <c r="K34" s="44">
        <v>0</v>
      </c>
    </row>
    <row r="35" spans="1:11" s="5" customFormat="1" ht="9" x14ac:dyDescent="0.2">
      <c r="A35" s="66" t="s">
        <v>222</v>
      </c>
      <c r="B35" s="16">
        <v>926916.77</v>
      </c>
      <c r="C35" s="36">
        <v>0</v>
      </c>
      <c r="E35" s="15" t="s">
        <v>175</v>
      </c>
      <c r="F35" s="30">
        <v>20570.32</v>
      </c>
      <c r="G35" s="38">
        <v>0</v>
      </c>
      <c r="I35" s="90" t="s">
        <v>104</v>
      </c>
      <c r="J35" s="10">
        <v>0</v>
      </c>
      <c r="K35" s="10">
        <v>28763.57</v>
      </c>
    </row>
    <row r="36" spans="1:11" s="5" customFormat="1" ht="9" x14ac:dyDescent="0.2">
      <c r="A36" s="66" t="s">
        <v>189</v>
      </c>
      <c r="B36" s="30">
        <v>42939.86</v>
      </c>
      <c r="C36" s="36">
        <v>809.3</v>
      </c>
      <c r="E36" s="37" t="s">
        <v>234</v>
      </c>
      <c r="F36" s="44">
        <v>5004.51</v>
      </c>
      <c r="G36" s="38">
        <v>0</v>
      </c>
      <c r="I36" s="16" t="s">
        <v>248</v>
      </c>
      <c r="J36" s="44">
        <v>148072.23000000001</v>
      </c>
      <c r="K36" s="44">
        <v>0</v>
      </c>
    </row>
    <row r="37" spans="1:11" s="5" customFormat="1" ht="9" x14ac:dyDescent="0.2">
      <c r="A37" s="15" t="s">
        <v>184</v>
      </c>
      <c r="B37" s="30">
        <v>0</v>
      </c>
      <c r="C37" s="36">
        <v>75752.320000000007</v>
      </c>
      <c r="E37" s="15" t="s">
        <v>191</v>
      </c>
      <c r="F37" s="30">
        <v>0</v>
      </c>
      <c r="G37" s="38">
        <v>19516.87</v>
      </c>
      <c r="I37" s="16" t="s">
        <v>237</v>
      </c>
      <c r="J37" s="44">
        <v>92696.960000000006</v>
      </c>
      <c r="K37" s="44">
        <v>0</v>
      </c>
    </row>
    <row r="38" spans="1:11" s="5" customFormat="1" ht="9" x14ac:dyDescent="0.2">
      <c r="A38" s="66" t="s">
        <v>190</v>
      </c>
      <c r="B38" s="30">
        <v>0</v>
      </c>
      <c r="C38" s="69">
        <v>25603.96</v>
      </c>
      <c r="E38" s="15" t="s">
        <v>174</v>
      </c>
      <c r="F38" s="30">
        <v>59897.14</v>
      </c>
      <c r="G38" s="38">
        <v>908981.31</v>
      </c>
      <c r="I38" s="82" t="s">
        <v>158</v>
      </c>
      <c r="J38" s="30">
        <v>85787.16</v>
      </c>
      <c r="K38" s="30">
        <v>76911.97</v>
      </c>
    </row>
    <row r="39" spans="1:11" s="5" customFormat="1" ht="9" x14ac:dyDescent="0.2">
      <c r="A39" s="66" t="s">
        <v>188</v>
      </c>
      <c r="B39" s="30">
        <v>0</v>
      </c>
      <c r="C39" s="36">
        <v>7271.51</v>
      </c>
      <c r="E39" s="66" t="s">
        <v>193</v>
      </c>
      <c r="F39" s="77">
        <v>0</v>
      </c>
      <c r="G39" s="43">
        <v>96881.3</v>
      </c>
      <c r="I39" s="90" t="s">
        <v>51</v>
      </c>
      <c r="J39" s="10">
        <v>817086.08</v>
      </c>
      <c r="K39" s="10">
        <v>762197.84</v>
      </c>
    </row>
    <row r="40" spans="1:11" s="5" customFormat="1" ht="9" x14ac:dyDescent="0.2">
      <c r="A40" s="66" t="s">
        <v>185</v>
      </c>
      <c r="B40" s="30">
        <v>17688.8</v>
      </c>
      <c r="C40" s="36">
        <v>1393.91</v>
      </c>
      <c r="E40" s="66" t="s">
        <v>194</v>
      </c>
      <c r="F40" s="77">
        <v>95.56</v>
      </c>
      <c r="G40" s="43">
        <v>139329.64000000001</v>
      </c>
      <c r="I40" s="16" t="s">
        <v>241</v>
      </c>
      <c r="J40" s="44">
        <v>146426.34</v>
      </c>
      <c r="K40" s="44">
        <v>0</v>
      </c>
    </row>
    <row r="41" spans="1:11" s="5" customFormat="1" ht="9" x14ac:dyDescent="0.2">
      <c r="A41" s="66" t="s">
        <v>186</v>
      </c>
      <c r="B41" s="30">
        <v>0</v>
      </c>
      <c r="C41" s="36">
        <v>25785.74</v>
      </c>
      <c r="E41" s="37" t="s">
        <v>235</v>
      </c>
      <c r="F41" s="44">
        <v>979.67</v>
      </c>
      <c r="G41" s="38">
        <v>0</v>
      </c>
      <c r="I41" s="90" t="s">
        <v>105</v>
      </c>
      <c r="J41" s="10">
        <v>9138.44</v>
      </c>
      <c r="K41" s="10">
        <v>10883.8</v>
      </c>
    </row>
    <row r="42" spans="1:11" s="5" customFormat="1" ht="9" x14ac:dyDescent="0.2">
      <c r="A42" s="66" t="s">
        <v>187</v>
      </c>
      <c r="B42" s="30">
        <v>0.04</v>
      </c>
      <c r="C42" s="36">
        <v>3596.5</v>
      </c>
      <c r="E42" s="37" t="s">
        <v>236</v>
      </c>
      <c r="F42" s="44">
        <v>35229.32</v>
      </c>
      <c r="G42" s="38">
        <v>0</v>
      </c>
      <c r="I42" s="90" t="s">
        <v>50</v>
      </c>
      <c r="J42" s="10">
        <v>0</v>
      </c>
      <c r="K42" s="10">
        <v>3696.17</v>
      </c>
    </row>
    <row r="43" spans="1:11" s="5" customFormat="1" ht="9" x14ac:dyDescent="0.2">
      <c r="A43" s="66" t="s">
        <v>223</v>
      </c>
      <c r="B43" s="16">
        <v>35318.870000000003</v>
      </c>
      <c r="C43" s="43">
        <v>0</v>
      </c>
      <c r="E43" s="37" t="s">
        <v>237</v>
      </c>
      <c r="F43" s="44">
        <v>926929.07</v>
      </c>
      <c r="G43" s="38">
        <v>0</v>
      </c>
      <c r="I43" s="91" t="s">
        <v>54</v>
      </c>
      <c r="J43" s="12">
        <v>56614.69</v>
      </c>
      <c r="K43" s="12">
        <v>40440.050000000003</v>
      </c>
    </row>
    <row r="44" spans="1:11" s="5" customFormat="1" ht="9" x14ac:dyDescent="0.2">
      <c r="A44" s="15" t="s">
        <v>171</v>
      </c>
      <c r="B44" s="30">
        <v>21963.83</v>
      </c>
      <c r="C44" s="36">
        <v>3536.29</v>
      </c>
      <c r="E44" s="37" t="s">
        <v>231</v>
      </c>
      <c r="F44" s="44">
        <v>2363.2800000000002</v>
      </c>
      <c r="G44" s="38">
        <v>0</v>
      </c>
      <c r="I44" s="90" t="s">
        <v>102</v>
      </c>
      <c r="J44" s="10">
        <v>0</v>
      </c>
      <c r="K44" s="10">
        <v>148894.97</v>
      </c>
    </row>
    <row r="45" spans="1:11" s="5" customFormat="1" ht="9" x14ac:dyDescent="0.2">
      <c r="A45" s="15" t="s">
        <v>224</v>
      </c>
      <c r="B45" s="30">
        <v>105523.13</v>
      </c>
      <c r="C45" s="36">
        <v>0</v>
      </c>
      <c r="E45" s="37" t="s">
        <v>238</v>
      </c>
      <c r="F45" s="44">
        <v>34998.22</v>
      </c>
      <c r="G45" s="38">
        <v>0</v>
      </c>
      <c r="I45" s="90" t="s">
        <v>152</v>
      </c>
      <c r="J45" s="10">
        <v>0</v>
      </c>
      <c r="K45" s="10">
        <v>897702.15</v>
      </c>
    </row>
    <row r="46" spans="1:11" s="5" customFormat="1" ht="9" x14ac:dyDescent="0.2">
      <c r="A46" s="15" t="s">
        <v>225</v>
      </c>
      <c r="B46" s="30">
        <v>273352.2</v>
      </c>
      <c r="C46" s="36">
        <v>0</v>
      </c>
      <c r="E46" s="37"/>
      <c r="F46" s="16"/>
      <c r="G46" s="31"/>
      <c r="I46" s="82" t="s">
        <v>153</v>
      </c>
      <c r="J46" s="30">
        <v>0</v>
      </c>
      <c r="K46" s="92">
        <v>10045.1</v>
      </c>
    </row>
    <row r="47" spans="1:11" s="5" customFormat="1" ht="9" x14ac:dyDescent="0.2">
      <c r="A47" s="15" t="s">
        <v>226</v>
      </c>
      <c r="B47" s="30">
        <v>2363.2800000000002</v>
      </c>
      <c r="C47" s="36">
        <v>0</v>
      </c>
      <c r="E47" s="23" t="s">
        <v>92</v>
      </c>
      <c r="F47" s="18">
        <f>SUM(F48:F54)</f>
        <v>355321.98</v>
      </c>
      <c r="G47" s="35">
        <v>59300.630000000005</v>
      </c>
      <c r="I47" s="82" t="s">
        <v>204</v>
      </c>
      <c r="J47" s="30">
        <v>7679.88</v>
      </c>
      <c r="K47" s="30">
        <v>188215.26</v>
      </c>
    </row>
    <row r="48" spans="1:11" s="5" customFormat="1" ht="9" x14ac:dyDescent="0.2">
      <c r="A48" s="15" t="s">
        <v>227</v>
      </c>
      <c r="B48" s="30">
        <v>5664.88</v>
      </c>
      <c r="C48" s="36">
        <v>0</v>
      </c>
      <c r="E48" s="15" t="s">
        <v>203</v>
      </c>
      <c r="F48" s="30">
        <v>0</v>
      </c>
      <c r="G48" s="38">
        <v>25603.96</v>
      </c>
      <c r="I48" s="16" t="s">
        <v>199</v>
      </c>
      <c r="J48" s="44">
        <v>3740</v>
      </c>
      <c r="K48" s="30">
        <v>74182.38</v>
      </c>
    </row>
    <row r="49" spans="1:11" s="5" customFormat="1" ht="9" x14ac:dyDescent="0.2">
      <c r="A49" s="15" t="s">
        <v>228</v>
      </c>
      <c r="B49" s="30">
        <v>35035.42</v>
      </c>
      <c r="C49" s="36">
        <v>0</v>
      </c>
      <c r="E49" s="15" t="s">
        <v>204</v>
      </c>
      <c r="F49" s="30">
        <v>0</v>
      </c>
      <c r="G49" s="43">
        <v>25615.86</v>
      </c>
      <c r="I49" s="16" t="s">
        <v>249</v>
      </c>
      <c r="J49" s="44">
        <v>855496.44</v>
      </c>
      <c r="K49" s="44">
        <v>0</v>
      </c>
    </row>
    <row r="50" spans="1:11" s="5" customFormat="1" ht="9" x14ac:dyDescent="0.2">
      <c r="A50" s="15" t="s">
        <v>229</v>
      </c>
      <c r="B50" s="30">
        <v>40033.57</v>
      </c>
      <c r="C50" s="36">
        <v>0</v>
      </c>
      <c r="E50" s="66" t="s">
        <v>205</v>
      </c>
      <c r="F50" s="30">
        <v>0</v>
      </c>
      <c r="G50" s="43">
        <v>809.3</v>
      </c>
      <c r="I50" s="82" t="s">
        <v>155</v>
      </c>
      <c r="J50" s="30">
        <v>9169.33</v>
      </c>
      <c r="K50" s="30">
        <v>7437.48</v>
      </c>
    </row>
    <row r="51" spans="1:11" s="5" customFormat="1" ht="9" x14ac:dyDescent="0.2">
      <c r="A51" s="22" t="s">
        <v>65</v>
      </c>
      <c r="B51" s="18">
        <f>B52</f>
        <v>13600.55</v>
      </c>
      <c r="C51" s="35">
        <v>18195.46</v>
      </c>
      <c r="E51" s="66" t="s">
        <v>199</v>
      </c>
      <c r="F51" s="30">
        <v>0</v>
      </c>
      <c r="G51" s="43">
        <v>7271.51</v>
      </c>
      <c r="I51" s="93" t="s">
        <v>210</v>
      </c>
      <c r="J51" s="13">
        <v>73722.78</v>
      </c>
      <c r="K51" s="13">
        <v>47098.54</v>
      </c>
    </row>
    <row r="52" spans="1:11" s="5" customFormat="1" ht="9" x14ac:dyDescent="0.2">
      <c r="A52" s="25" t="s">
        <v>109</v>
      </c>
      <c r="B52" s="16">
        <v>13600.55</v>
      </c>
      <c r="C52" s="36">
        <v>18195.46</v>
      </c>
      <c r="E52" s="37" t="s">
        <v>239</v>
      </c>
      <c r="F52" s="44">
        <v>71415.77</v>
      </c>
      <c r="G52" s="40">
        <v>0</v>
      </c>
      <c r="I52" s="16" t="s">
        <v>250</v>
      </c>
      <c r="J52" s="44">
        <v>6456</v>
      </c>
      <c r="K52" s="44">
        <v>0</v>
      </c>
    </row>
    <row r="53" spans="1:11" s="5" customFormat="1" ht="9" x14ac:dyDescent="0.2">
      <c r="A53" s="23" t="s">
        <v>63</v>
      </c>
      <c r="B53" s="18">
        <f>B54</f>
        <v>7898.65</v>
      </c>
      <c r="C53" s="35">
        <v>51385.86</v>
      </c>
      <c r="E53" s="37" t="s">
        <v>240</v>
      </c>
      <c r="F53" s="44">
        <v>178370.78</v>
      </c>
      <c r="G53" s="40">
        <v>0</v>
      </c>
      <c r="I53" s="82" t="s">
        <v>159</v>
      </c>
      <c r="J53" s="30">
        <v>0</v>
      </c>
      <c r="K53" s="30">
        <v>60486.53</v>
      </c>
    </row>
    <row r="54" spans="1:11" s="5" customFormat="1" ht="9" x14ac:dyDescent="0.2">
      <c r="A54" s="66" t="s">
        <v>172</v>
      </c>
      <c r="B54" s="16">
        <v>7898.65</v>
      </c>
      <c r="C54" s="69">
        <v>51385.86</v>
      </c>
      <c r="E54" s="66" t="s">
        <v>241</v>
      </c>
      <c r="F54" s="77">
        <v>105535.43</v>
      </c>
      <c r="G54" s="69">
        <v>0</v>
      </c>
      <c r="I54" s="16" t="s">
        <v>236</v>
      </c>
      <c r="J54" s="44">
        <v>67700.350000000006</v>
      </c>
      <c r="K54" s="44">
        <v>0</v>
      </c>
    </row>
    <row r="55" spans="1:11" s="5" customFormat="1" ht="9" x14ac:dyDescent="0.2">
      <c r="A55" s="22" t="s">
        <v>66</v>
      </c>
      <c r="B55" s="18">
        <v>1400822.3</v>
      </c>
      <c r="C55" s="35">
        <v>3745672.59</v>
      </c>
      <c r="E55" s="67" t="s">
        <v>206</v>
      </c>
      <c r="F55" s="54">
        <f>SUM(F56:F59)</f>
        <v>1329094.19</v>
      </c>
      <c r="G55" s="50">
        <v>2436536.9899999998</v>
      </c>
      <c r="I55" s="16" t="s">
        <v>251</v>
      </c>
      <c r="J55" s="44">
        <v>344068.19</v>
      </c>
      <c r="K55" s="44">
        <v>0</v>
      </c>
    </row>
    <row r="56" spans="1:11" s="5" customFormat="1" ht="9" x14ac:dyDescent="0.2">
      <c r="A56" s="22" t="s">
        <v>67</v>
      </c>
      <c r="B56" s="18">
        <v>73420.55</v>
      </c>
      <c r="C56" s="35">
        <v>112930.41</v>
      </c>
      <c r="E56" s="37" t="s">
        <v>242</v>
      </c>
      <c r="F56" s="44">
        <v>5534.35</v>
      </c>
      <c r="G56" s="31"/>
      <c r="I56" s="82" t="s">
        <v>211</v>
      </c>
      <c r="J56" s="30">
        <v>0</v>
      </c>
      <c r="K56" s="30">
        <v>94060.11</v>
      </c>
    </row>
    <row r="57" spans="1:11" s="5" customFormat="1" ht="9" x14ac:dyDescent="0.2">
      <c r="A57" s="25" t="s">
        <v>111</v>
      </c>
      <c r="B57" s="19">
        <v>2925.66</v>
      </c>
      <c r="C57" s="36">
        <v>60145</v>
      </c>
      <c r="E57" s="66" t="s">
        <v>196</v>
      </c>
      <c r="F57" s="77">
        <v>1050207.6399999999</v>
      </c>
      <c r="G57" s="43">
        <v>2360784.67</v>
      </c>
      <c r="I57" s="82" t="s">
        <v>160</v>
      </c>
      <c r="J57" s="30">
        <v>733158.99</v>
      </c>
      <c r="K57" s="30">
        <v>618849.43999999994</v>
      </c>
    </row>
    <row r="58" spans="1:11" s="5" customFormat="1" ht="9" x14ac:dyDescent="0.2">
      <c r="A58" s="25" t="s">
        <v>112</v>
      </c>
      <c r="B58" s="19">
        <v>70494.89</v>
      </c>
      <c r="C58" s="36">
        <v>52785.41</v>
      </c>
      <c r="E58" s="66" t="s">
        <v>200</v>
      </c>
      <c r="F58" s="77">
        <v>0</v>
      </c>
      <c r="G58" s="43">
        <v>75752.320000000007</v>
      </c>
      <c r="I58" s="16" t="s">
        <v>212</v>
      </c>
      <c r="J58" s="44">
        <v>120186.37</v>
      </c>
      <c r="K58" s="44">
        <v>89368.93</v>
      </c>
    </row>
    <row r="59" spans="1:11" s="5" customFormat="1" ht="9" x14ac:dyDescent="0.2">
      <c r="A59" s="22" t="s">
        <v>68</v>
      </c>
      <c r="B59" s="18">
        <v>8851.24</v>
      </c>
      <c r="C59" s="35">
        <v>10692.54</v>
      </c>
      <c r="E59" s="66" t="s">
        <v>243</v>
      </c>
      <c r="F59" s="77">
        <v>273352.2</v>
      </c>
      <c r="G59" s="58"/>
      <c r="I59" s="16" t="s">
        <v>252</v>
      </c>
      <c r="J59" s="44">
        <v>112553.33</v>
      </c>
      <c r="K59" s="44">
        <v>0</v>
      </c>
    </row>
    <row r="60" spans="1:11" s="5" customFormat="1" ht="9" x14ac:dyDescent="0.2">
      <c r="A60" s="22" t="s">
        <v>113</v>
      </c>
      <c r="B60" s="18">
        <v>8811.35</v>
      </c>
      <c r="C60" s="35">
        <v>8811.35</v>
      </c>
      <c r="E60" s="67" t="s">
        <v>207</v>
      </c>
      <c r="F60" s="54">
        <f>SUM(F61:F62)</f>
        <v>0</v>
      </c>
      <c r="G60" s="55">
        <v>352.22</v>
      </c>
      <c r="I60" s="16" t="s">
        <v>213</v>
      </c>
      <c r="J60" s="44">
        <v>1301007.72</v>
      </c>
      <c r="K60" s="44">
        <v>1243638.52</v>
      </c>
    </row>
    <row r="61" spans="1:11" s="5" customFormat="1" ht="9" x14ac:dyDescent="0.2">
      <c r="A61" s="22" t="s">
        <v>114</v>
      </c>
      <c r="B61" s="18">
        <v>39.89</v>
      </c>
      <c r="C61" s="35">
        <v>1881.19</v>
      </c>
      <c r="E61" s="66" t="s">
        <v>208</v>
      </c>
      <c r="F61" s="77">
        <v>0</v>
      </c>
      <c r="G61" s="43">
        <v>352.22</v>
      </c>
      <c r="I61" s="16" t="s">
        <v>239</v>
      </c>
      <c r="J61" s="44">
        <v>43558.67</v>
      </c>
      <c r="K61" s="44">
        <v>0</v>
      </c>
    </row>
    <row r="62" spans="1:11" s="5" customFormat="1" ht="9" x14ac:dyDescent="0.2">
      <c r="A62" s="25" t="s">
        <v>115</v>
      </c>
      <c r="B62" s="19">
        <v>39.89</v>
      </c>
      <c r="C62" s="36">
        <v>1881.19</v>
      </c>
      <c r="E62" s="66"/>
      <c r="F62" s="77"/>
      <c r="G62" s="58"/>
      <c r="I62" s="16" t="s">
        <v>240</v>
      </c>
      <c r="J62" s="44">
        <v>132768.85</v>
      </c>
      <c r="K62" s="44">
        <v>0</v>
      </c>
    </row>
    <row r="63" spans="1:11" s="5" customFormat="1" ht="9" x14ac:dyDescent="0.2">
      <c r="A63" s="23" t="s">
        <v>69</v>
      </c>
      <c r="B63" s="18">
        <f>B64+B71</f>
        <v>1318550.51</v>
      </c>
      <c r="C63" s="35">
        <v>3622049.6399999997</v>
      </c>
      <c r="E63" s="23" t="s">
        <v>93</v>
      </c>
      <c r="F63" s="18">
        <f>F64+F65+F66+F67</f>
        <v>763305.89</v>
      </c>
      <c r="G63" s="35">
        <v>729427.6100000001</v>
      </c>
      <c r="I63" s="16" t="s">
        <v>208</v>
      </c>
      <c r="J63" s="44">
        <v>360</v>
      </c>
      <c r="K63" s="44">
        <v>9646.9</v>
      </c>
    </row>
    <row r="64" spans="1:11" s="5" customFormat="1" ht="9" x14ac:dyDescent="0.2">
      <c r="A64" s="23" t="s">
        <v>70</v>
      </c>
      <c r="B64" s="18">
        <f>SUM(B65:B70)</f>
        <v>284715.03000000003</v>
      </c>
      <c r="C64" s="35">
        <v>1264859.6300000001</v>
      </c>
      <c r="E64" s="24" t="s">
        <v>144</v>
      </c>
      <c r="F64" s="19">
        <v>439384.9</v>
      </c>
      <c r="G64" s="36">
        <v>342627.11</v>
      </c>
      <c r="I64" s="16"/>
      <c r="J64" s="16"/>
      <c r="K64" s="16"/>
    </row>
    <row r="65" spans="1:11" s="5" customFormat="1" ht="9" x14ac:dyDescent="0.2">
      <c r="A65" s="15" t="s">
        <v>173</v>
      </c>
      <c r="B65" s="30">
        <v>233895.07</v>
      </c>
      <c r="C65" s="36">
        <v>169405.57</v>
      </c>
      <c r="E65" s="24" t="s">
        <v>145</v>
      </c>
      <c r="F65" s="19">
        <v>205865.21</v>
      </c>
      <c r="G65" s="36">
        <v>245864.29</v>
      </c>
      <c r="I65" s="89" t="s">
        <v>13</v>
      </c>
      <c r="J65" s="11">
        <f>SUM(J66:J91)</f>
        <v>2393601.37</v>
      </c>
      <c r="K65" s="11">
        <f>SUM(K66:K91)</f>
        <v>2005229.0799999996</v>
      </c>
    </row>
    <row r="66" spans="1:11" s="5" customFormat="1" ht="9" x14ac:dyDescent="0.2">
      <c r="A66" s="66" t="s">
        <v>191</v>
      </c>
      <c r="B66" s="77">
        <v>0</v>
      </c>
      <c r="C66" s="43">
        <v>19239.900000000001</v>
      </c>
      <c r="E66" s="24" t="s">
        <v>146</v>
      </c>
      <c r="F66" s="19">
        <v>75910.39</v>
      </c>
      <c r="G66" s="36">
        <v>83315.179999999993</v>
      </c>
      <c r="I66" s="90" t="s">
        <v>56</v>
      </c>
      <c r="J66" s="10">
        <v>385000.22</v>
      </c>
      <c r="K66" s="10">
        <v>353634.05</v>
      </c>
    </row>
    <row r="67" spans="1:11" s="5" customFormat="1" ht="9" x14ac:dyDescent="0.2">
      <c r="A67" s="15" t="s">
        <v>174</v>
      </c>
      <c r="B67" s="30">
        <v>50819.96</v>
      </c>
      <c r="C67" s="36">
        <v>906563.31</v>
      </c>
      <c r="E67" s="24" t="s">
        <v>147</v>
      </c>
      <c r="F67" s="19">
        <v>42145.39</v>
      </c>
      <c r="G67" s="36">
        <v>57621.03</v>
      </c>
      <c r="I67" s="90" t="s">
        <v>15</v>
      </c>
      <c r="J67" s="10">
        <v>107755.41</v>
      </c>
      <c r="K67" s="10">
        <v>80983.839999999997</v>
      </c>
    </row>
    <row r="68" spans="1:11" s="5" customFormat="1" ht="9" x14ac:dyDescent="0.2">
      <c r="A68" s="15" t="s">
        <v>192</v>
      </c>
      <c r="B68" s="30">
        <v>0</v>
      </c>
      <c r="C68" s="36">
        <v>17248</v>
      </c>
      <c r="E68" s="66"/>
      <c r="F68" s="77"/>
      <c r="G68" s="58"/>
      <c r="I68" s="90" t="s">
        <v>16</v>
      </c>
      <c r="J68" s="10">
        <v>61218.92</v>
      </c>
      <c r="K68" s="10">
        <v>76610.17</v>
      </c>
    </row>
    <row r="69" spans="1:11" s="5" customFormat="1" ht="9" x14ac:dyDescent="0.2">
      <c r="A69" s="66" t="s">
        <v>193</v>
      </c>
      <c r="B69" s="77">
        <v>0</v>
      </c>
      <c r="C69" s="43">
        <v>93225.85</v>
      </c>
      <c r="E69" s="23" t="s">
        <v>94</v>
      </c>
      <c r="F69" s="18">
        <v>3900</v>
      </c>
      <c r="G69" s="35">
        <v>3900</v>
      </c>
      <c r="I69" s="90" t="s">
        <v>17</v>
      </c>
      <c r="J69" s="10">
        <v>44554.57</v>
      </c>
      <c r="K69" s="10">
        <v>59799.77</v>
      </c>
    </row>
    <row r="70" spans="1:11" s="5" customFormat="1" ht="9" x14ac:dyDescent="0.2">
      <c r="A70" s="66" t="s">
        <v>194</v>
      </c>
      <c r="B70" s="77">
        <v>0</v>
      </c>
      <c r="C70" s="43">
        <v>59177</v>
      </c>
      <c r="E70" s="23" t="s">
        <v>95</v>
      </c>
      <c r="F70" s="18">
        <v>3900</v>
      </c>
      <c r="G70" s="35">
        <v>3900</v>
      </c>
      <c r="I70" s="90" t="s">
        <v>18</v>
      </c>
      <c r="J70" s="10">
        <v>58370.74</v>
      </c>
      <c r="K70" s="10">
        <v>63972.9</v>
      </c>
    </row>
    <row r="71" spans="1:11" s="5" customFormat="1" ht="9" x14ac:dyDescent="0.2">
      <c r="A71" s="23" t="s">
        <v>195</v>
      </c>
      <c r="B71" s="18">
        <f>B72</f>
        <v>1033835.48</v>
      </c>
      <c r="C71" s="35">
        <v>2357190.0099999998</v>
      </c>
      <c r="E71" s="24" t="s">
        <v>148</v>
      </c>
      <c r="F71" s="19">
        <v>3900</v>
      </c>
      <c r="G71" s="36">
        <v>3900</v>
      </c>
      <c r="I71" s="90" t="s">
        <v>19</v>
      </c>
      <c r="J71" s="10">
        <v>16803.32</v>
      </c>
      <c r="K71" s="10">
        <v>19790.13</v>
      </c>
    </row>
    <row r="72" spans="1:11" s="5" customFormat="1" ht="9" x14ac:dyDescent="0.2">
      <c r="A72" s="25" t="s">
        <v>196</v>
      </c>
      <c r="B72" s="19">
        <v>1033835.48</v>
      </c>
      <c r="C72" s="36">
        <v>2357190.0099999998</v>
      </c>
      <c r="E72" s="66"/>
      <c r="F72" s="77"/>
      <c r="G72" s="58"/>
      <c r="I72" s="90" t="s">
        <v>20</v>
      </c>
      <c r="J72" s="10">
        <v>4025.47</v>
      </c>
      <c r="K72" s="10">
        <v>3875.66</v>
      </c>
    </row>
    <row r="73" spans="1:11" s="5" customFormat="1" ht="9" x14ac:dyDescent="0.2">
      <c r="A73" s="22" t="s">
        <v>71</v>
      </c>
      <c r="B73" s="18">
        <v>226194.55</v>
      </c>
      <c r="C73" s="35">
        <v>171351.74000000002</v>
      </c>
      <c r="E73" s="28" t="s">
        <v>96</v>
      </c>
      <c r="F73" s="17">
        <f>F75+F80</f>
        <v>1492121.45</v>
      </c>
      <c r="G73" s="34">
        <v>1809959.34</v>
      </c>
      <c r="I73" s="90" t="s">
        <v>21</v>
      </c>
      <c r="J73" s="10">
        <v>10761.74</v>
      </c>
      <c r="K73" s="10">
        <v>12928.21</v>
      </c>
    </row>
    <row r="74" spans="1:11" s="5" customFormat="1" ht="9" x14ac:dyDescent="0.2">
      <c r="A74" s="22" t="s">
        <v>72</v>
      </c>
      <c r="B74" s="18">
        <v>4513.29</v>
      </c>
      <c r="C74" s="35">
        <v>4513.29</v>
      </c>
      <c r="E74" s="66"/>
      <c r="F74" s="77"/>
      <c r="G74" s="58"/>
      <c r="I74" s="90" t="s">
        <v>26</v>
      </c>
      <c r="J74" s="10">
        <v>96483.16</v>
      </c>
      <c r="K74" s="10">
        <v>60727.87</v>
      </c>
    </row>
    <row r="75" spans="1:11" s="5" customFormat="1" ht="9" x14ac:dyDescent="0.2">
      <c r="A75" s="25" t="s">
        <v>116</v>
      </c>
      <c r="B75" s="19">
        <v>4513.29</v>
      </c>
      <c r="C75" s="36">
        <v>4513.29</v>
      </c>
      <c r="E75" s="23" t="s">
        <v>97</v>
      </c>
      <c r="F75" s="18">
        <v>1650962.73</v>
      </c>
      <c r="G75" s="35">
        <v>1799730.85</v>
      </c>
      <c r="I75" s="90" t="s">
        <v>22</v>
      </c>
      <c r="J75" s="10">
        <v>140399.93</v>
      </c>
      <c r="K75" s="10">
        <v>98541.94</v>
      </c>
    </row>
    <row r="76" spans="1:11" s="5" customFormat="1" ht="9" x14ac:dyDescent="0.2">
      <c r="A76" s="22" t="s">
        <v>65</v>
      </c>
      <c r="B76" s="18">
        <f>B77+B78</f>
        <v>221681.25999999998</v>
      </c>
      <c r="C76" s="35">
        <v>166838.45000000001</v>
      </c>
      <c r="E76" s="23" t="s">
        <v>98</v>
      </c>
      <c r="F76" s="18">
        <f>F77-F78</f>
        <v>1809804.01</v>
      </c>
      <c r="G76" s="35">
        <v>1799730.85</v>
      </c>
      <c r="I76" s="90" t="s">
        <v>23</v>
      </c>
      <c r="J76" s="10">
        <v>19204.55</v>
      </c>
      <c r="K76" s="10">
        <v>19339.68</v>
      </c>
    </row>
    <row r="77" spans="1:11" s="5" customFormat="1" ht="9" x14ac:dyDescent="0.2">
      <c r="A77" s="25" t="s">
        <v>117</v>
      </c>
      <c r="B77" s="19">
        <v>209740.79999999999</v>
      </c>
      <c r="C77" s="36">
        <v>156754.88</v>
      </c>
      <c r="E77" s="24" t="s">
        <v>149</v>
      </c>
      <c r="F77" s="19">
        <v>2995557.9</v>
      </c>
      <c r="G77" s="36">
        <v>2451103.62</v>
      </c>
      <c r="I77" s="90" t="s">
        <v>24</v>
      </c>
      <c r="J77" s="10">
        <v>30850.65</v>
      </c>
      <c r="K77" s="10">
        <v>29730.36</v>
      </c>
    </row>
    <row r="78" spans="1:11" s="5" customFormat="1" ht="9" x14ac:dyDescent="0.2">
      <c r="A78" s="25" t="s">
        <v>118</v>
      </c>
      <c r="B78" s="19">
        <v>11940.46</v>
      </c>
      <c r="C78" s="36">
        <v>10083.57</v>
      </c>
      <c r="E78" s="24" t="s">
        <v>150</v>
      </c>
      <c r="F78" s="19">
        <v>1185753.8899999999</v>
      </c>
      <c r="G78" s="36">
        <v>651372.77</v>
      </c>
      <c r="I78" s="90" t="s">
        <v>14</v>
      </c>
      <c r="J78" s="10">
        <v>232932.38</v>
      </c>
      <c r="K78" s="10">
        <v>164574.10999999999</v>
      </c>
    </row>
    <row r="79" spans="1:11" s="5" customFormat="1" ht="9" x14ac:dyDescent="0.2">
      <c r="A79" s="22" t="s">
        <v>73</v>
      </c>
      <c r="B79" s="18">
        <f>B80+B81+B82+B83</f>
        <v>23879.17</v>
      </c>
      <c r="C79" s="35">
        <v>42764.119999999995</v>
      </c>
      <c r="E79" s="66"/>
      <c r="F79" s="77"/>
      <c r="G79" s="58"/>
      <c r="I79" s="90" t="s">
        <v>25</v>
      </c>
      <c r="J79" s="10">
        <v>919.1</v>
      </c>
      <c r="K79" s="10">
        <v>1324.17</v>
      </c>
    </row>
    <row r="80" spans="1:11" s="5" customFormat="1" ht="9" x14ac:dyDescent="0.2">
      <c r="A80" s="66" t="s">
        <v>197</v>
      </c>
      <c r="B80" s="57">
        <v>14285.06</v>
      </c>
      <c r="C80" s="36">
        <v>36431.74</v>
      </c>
      <c r="E80" s="23" t="s">
        <v>99</v>
      </c>
      <c r="F80" s="20">
        <v>-158841.28</v>
      </c>
      <c r="G80" s="35">
        <v>10228.49</v>
      </c>
      <c r="I80" s="90" t="s">
        <v>27</v>
      </c>
      <c r="J80" s="10">
        <v>431346.35</v>
      </c>
      <c r="K80" s="10">
        <v>349041.58</v>
      </c>
    </row>
    <row r="81" spans="1:11" s="5" customFormat="1" ht="9" x14ac:dyDescent="0.2">
      <c r="A81" s="66" t="s">
        <v>197</v>
      </c>
      <c r="B81" s="57">
        <v>5103.28</v>
      </c>
      <c r="C81" s="36">
        <v>6092.38</v>
      </c>
      <c r="E81" s="23" t="s">
        <v>100</v>
      </c>
      <c r="F81" s="20">
        <v>-158841.28</v>
      </c>
      <c r="G81" s="35">
        <v>10228.49</v>
      </c>
      <c r="I81" s="90" t="s">
        <v>32</v>
      </c>
      <c r="J81" s="10">
        <v>36191.06</v>
      </c>
      <c r="K81" s="10">
        <v>14559.62</v>
      </c>
    </row>
    <row r="82" spans="1:11" s="5" customFormat="1" ht="9" x14ac:dyDescent="0.2">
      <c r="A82" s="25" t="s">
        <v>119</v>
      </c>
      <c r="B82" s="19">
        <v>0</v>
      </c>
      <c r="C82" s="36">
        <v>240</v>
      </c>
      <c r="E82" s="24" t="s">
        <v>244</v>
      </c>
      <c r="F82" s="20">
        <v>-158841.28</v>
      </c>
      <c r="G82" s="36">
        <v>10228.49</v>
      </c>
      <c r="I82" s="90" t="s">
        <v>107</v>
      </c>
      <c r="J82" s="10">
        <v>11794.65</v>
      </c>
      <c r="K82" s="10">
        <v>3439.27</v>
      </c>
    </row>
    <row r="83" spans="1:11" s="5" customFormat="1" ht="9" x14ac:dyDescent="0.2">
      <c r="A83" s="25" t="s">
        <v>230</v>
      </c>
      <c r="B83" s="16">
        <v>4490.83</v>
      </c>
      <c r="C83" s="36">
        <v>0</v>
      </c>
      <c r="E83" s="66"/>
      <c r="F83" s="77"/>
      <c r="G83" s="58"/>
      <c r="I83" s="90" t="s">
        <v>108</v>
      </c>
      <c r="J83" s="10">
        <v>10650.86</v>
      </c>
      <c r="K83" s="10">
        <v>16400.38</v>
      </c>
    </row>
    <row r="84" spans="1:11" s="5" customFormat="1" ht="9" x14ac:dyDescent="0.2">
      <c r="A84" s="23" t="s">
        <v>74</v>
      </c>
      <c r="B84" s="18">
        <v>2130996.44</v>
      </c>
      <c r="C84" s="35">
        <v>2110802.48</v>
      </c>
      <c r="E84" s="23" t="s">
        <v>101</v>
      </c>
      <c r="F84" s="18">
        <f>F85</f>
        <v>4858151.58</v>
      </c>
      <c r="G84" s="35">
        <v>4003065.79</v>
      </c>
      <c r="I84" s="90" t="s">
        <v>29</v>
      </c>
      <c r="J84" s="10">
        <v>1750.88</v>
      </c>
      <c r="K84" s="10">
        <v>15543.68</v>
      </c>
    </row>
    <row r="85" spans="1:11" s="5" customFormat="1" ht="9.75" thickBot="1" x14ac:dyDescent="0.25">
      <c r="A85" s="22" t="s">
        <v>75</v>
      </c>
      <c r="B85" s="18">
        <v>336165.07</v>
      </c>
      <c r="C85" s="35">
        <v>336165.07</v>
      </c>
      <c r="E85" s="29" t="s">
        <v>151</v>
      </c>
      <c r="F85" s="27">
        <v>4858151.58</v>
      </c>
      <c r="G85" s="39">
        <v>4003065.79</v>
      </c>
      <c r="I85" s="90" t="s">
        <v>30</v>
      </c>
      <c r="J85" s="10">
        <v>56858.71</v>
      </c>
      <c r="K85" s="10">
        <v>66303.17</v>
      </c>
    </row>
    <row r="86" spans="1:11" s="5" customFormat="1" ht="9" x14ac:dyDescent="0.2">
      <c r="A86" s="22" t="s">
        <v>76</v>
      </c>
      <c r="B86" s="18">
        <v>189941.42</v>
      </c>
      <c r="C86" s="35">
        <v>189941.42</v>
      </c>
      <c r="F86" s="6"/>
      <c r="I86" s="90" t="s">
        <v>28</v>
      </c>
      <c r="J86" s="10">
        <v>183329.59</v>
      </c>
      <c r="K86" s="10">
        <v>157337.26</v>
      </c>
    </row>
    <row r="87" spans="1:11" s="5" customFormat="1" ht="9" x14ac:dyDescent="0.2">
      <c r="A87" s="22" t="s">
        <v>77</v>
      </c>
      <c r="B87" s="18">
        <f>B88+B89</f>
        <v>189941.41999999998</v>
      </c>
      <c r="C87" s="35">
        <v>189941.42</v>
      </c>
      <c r="F87" s="6"/>
      <c r="I87" s="90" t="s">
        <v>57</v>
      </c>
      <c r="J87" s="10">
        <v>7866.75</v>
      </c>
      <c r="K87" s="10">
        <v>201.4</v>
      </c>
    </row>
    <row r="88" spans="1:11" s="5" customFormat="1" ht="9" x14ac:dyDescent="0.2">
      <c r="A88" s="25" t="s">
        <v>120</v>
      </c>
      <c r="B88" s="19">
        <v>35845.49</v>
      </c>
      <c r="C88" s="36">
        <v>35845.49</v>
      </c>
      <c r="F88" s="6"/>
      <c r="I88" s="90" t="s">
        <v>106</v>
      </c>
      <c r="J88" s="10">
        <v>0</v>
      </c>
      <c r="K88" s="10">
        <v>337.16</v>
      </c>
    </row>
    <row r="89" spans="1:11" s="5" customFormat="1" ht="9.75" thickBot="1" x14ac:dyDescent="0.25">
      <c r="A89" s="25" t="s">
        <v>121</v>
      </c>
      <c r="B89" s="19">
        <v>154095.93</v>
      </c>
      <c r="C89" s="36">
        <v>154095.93</v>
      </c>
      <c r="F89" s="6"/>
      <c r="I89" s="90" t="s">
        <v>31</v>
      </c>
      <c r="J89" s="10">
        <v>8487.2800000000007</v>
      </c>
      <c r="K89" s="10">
        <v>6999.42</v>
      </c>
    </row>
    <row r="90" spans="1:11" s="5" customFormat="1" ht="9" x14ac:dyDescent="0.2">
      <c r="A90" s="22" t="s">
        <v>78</v>
      </c>
      <c r="B90" s="18">
        <v>146223.65</v>
      </c>
      <c r="C90" s="35">
        <v>146223.65</v>
      </c>
      <c r="E90" s="51" t="s">
        <v>35</v>
      </c>
      <c r="F90" s="85" t="s">
        <v>215</v>
      </c>
      <c r="G90" s="52" t="s">
        <v>178</v>
      </c>
      <c r="I90" s="90" t="s">
        <v>161</v>
      </c>
      <c r="J90" s="10">
        <v>3990.77</v>
      </c>
      <c r="K90" s="10">
        <v>10500.65</v>
      </c>
    </row>
    <row r="91" spans="1:11" s="5" customFormat="1" ht="9" x14ac:dyDescent="0.2">
      <c r="A91" s="25" t="s">
        <v>120</v>
      </c>
      <c r="B91" s="19">
        <v>146223.65</v>
      </c>
      <c r="C91" s="36">
        <v>146223.65</v>
      </c>
      <c r="E91" s="53" t="s">
        <v>36</v>
      </c>
      <c r="F91" s="54">
        <v>1809804.01</v>
      </c>
      <c r="G91" s="54">
        <v>1799730.85</v>
      </c>
      <c r="I91" s="90" t="s">
        <v>33</v>
      </c>
      <c r="J91" s="10">
        <v>432054.31</v>
      </c>
      <c r="K91" s="10">
        <v>318732.63</v>
      </c>
    </row>
    <row r="92" spans="1:11" s="5" customFormat="1" ht="9" x14ac:dyDescent="0.2">
      <c r="A92" s="22" t="s">
        <v>79</v>
      </c>
      <c r="B92" s="18">
        <v>3755942.17</v>
      </c>
      <c r="C92" s="35">
        <v>3536805.8</v>
      </c>
      <c r="E92" s="56" t="s">
        <v>52</v>
      </c>
      <c r="F92" s="77"/>
      <c r="G92" s="77"/>
      <c r="I92" s="89" t="s">
        <v>34</v>
      </c>
      <c r="J92" s="11">
        <f>J10+J17-J28-J65</f>
        <v>-158841.27999999933</v>
      </c>
      <c r="K92" s="11">
        <f>K10+K17-K28-K65</f>
        <v>10073.159999999683</v>
      </c>
    </row>
    <row r="93" spans="1:11" s="5" customFormat="1" ht="9" x14ac:dyDescent="0.2">
      <c r="A93" s="25" t="s">
        <v>122</v>
      </c>
      <c r="B93" s="19">
        <v>1930622.02</v>
      </c>
      <c r="C93" s="36">
        <v>1908542.02</v>
      </c>
      <c r="E93" s="56" t="s">
        <v>37</v>
      </c>
      <c r="F93" s="77"/>
      <c r="G93" s="77"/>
    </row>
    <row r="94" spans="1:11" s="5" customFormat="1" ht="9" x14ac:dyDescent="0.2">
      <c r="A94" s="25" t="s">
        <v>123</v>
      </c>
      <c r="B94" s="19">
        <v>59553.279999999999</v>
      </c>
      <c r="C94" s="36">
        <v>56893.38</v>
      </c>
      <c r="E94" s="56" t="s">
        <v>38</v>
      </c>
      <c r="F94" s="86">
        <v>158841.28</v>
      </c>
      <c r="G94" s="86">
        <v>10228.49</v>
      </c>
    </row>
    <row r="95" spans="1:11" s="5" customFormat="1" ht="9.75" thickBot="1" x14ac:dyDescent="0.25">
      <c r="A95" s="25" t="s">
        <v>124</v>
      </c>
      <c r="B95" s="19">
        <v>208653.25</v>
      </c>
      <c r="C95" s="36">
        <v>208653.25</v>
      </c>
      <c r="E95" s="59" t="s">
        <v>47</v>
      </c>
      <c r="F95" s="87">
        <v>1650962.73</v>
      </c>
      <c r="G95" s="87">
        <v>1809804.01</v>
      </c>
    </row>
    <row r="96" spans="1:11" s="5" customFormat="1" ht="9" x14ac:dyDescent="0.2">
      <c r="A96" s="25" t="s">
        <v>125</v>
      </c>
      <c r="B96" s="19">
        <v>21702.51</v>
      </c>
      <c r="C96" s="36">
        <v>21702.51</v>
      </c>
    </row>
    <row r="97" spans="1:7" s="5" customFormat="1" ht="9" x14ac:dyDescent="0.2">
      <c r="A97" s="25" t="s">
        <v>126</v>
      </c>
      <c r="B97" s="19">
        <v>21222.54</v>
      </c>
      <c r="C97" s="36">
        <v>21222.54</v>
      </c>
    </row>
    <row r="98" spans="1:7" s="5" customFormat="1" ht="9" x14ac:dyDescent="0.2">
      <c r="A98" s="25" t="s">
        <v>127</v>
      </c>
      <c r="B98" s="19">
        <v>26335.1</v>
      </c>
      <c r="C98" s="36">
        <v>26335.1</v>
      </c>
    </row>
    <row r="99" spans="1:7" s="5" customFormat="1" ht="11.25" customHeight="1" x14ac:dyDescent="0.2">
      <c r="A99" s="25" t="s">
        <v>128</v>
      </c>
      <c r="B99" s="19">
        <v>30911.3</v>
      </c>
      <c r="C99" s="36">
        <v>30911.3</v>
      </c>
    </row>
    <row r="100" spans="1:7" s="5" customFormat="1" ht="9" x14ac:dyDescent="0.2">
      <c r="A100" s="25" t="s">
        <v>129</v>
      </c>
      <c r="B100" s="19">
        <v>63118.68</v>
      </c>
      <c r="C100" s="36">
        <v>63118.68</v>
      </c>
    </row>
    <row r="101" spans="1:7" s="5" customFormat="1" ht="9" x14ac:dyDescent="0.2">
      <c r="A101" s="25" t="s">
        <v>130</v>
      </c>
      <c r="B101" s="19">
        <v>90003.6</v>
      </c>
      <c r="C101" s="36">
        <v>90003.6</v>
      </c>
    </row>
    <row r="102" spans="1:7" s="5" customFormat="1" ht="9" x14ac:dyDescent="0.2">
      <c r="A102" s="25" t="s">
        <v>131</v>
      </c>
      <c r="B102" s="19">
        <v>128027.51</v>
      </c>
      <c r="C102" s="36">
        <v>128027.51</v>
      </c>
    </row>
    <row r="103" spans="1:7" s="5" customFormat="1" ht="9" x14ac:dyDescent="0.15">
      <c r="A103" s="25" t="s">
        <v>132</v>
      </c>
      <c r="B103" s="19">
        <v>10547.68</v>
      </c>
      <c r="C103" s="36">
        <v>10547.68</v>
      </c>
      <c r="E103" s="96" t="s">
        <v>39</v>
      </c>
      <c r="F103" s="96"/>
      <c r="G103" s="96"/>
    </row>
    <row r="104" spans="1:7" s="5" customFormat="1" ht="9" x14ac:dyDescent="0.2">
      <c r="A104" s="25" t="s">
        <v>162</v>
      </c>
      <c r="B104" s="57">
        <v>80187.55</v>
      </c>
      <c r="C104" s="69">
        <v>80187.55</v>
      </c>
    </row>
    <row r="105" spans="1:7" s="5" customFormat="1" ht="9" x14ac:dyDescent="0.2">
      <c r="A105" s="25" t="s">
        <v>163</v>
      </c>
      <c r="B105" s="57">
        <v>70329.710000000006</v>
      </c>
      <c r="C105" s="69">
        <v>70329.710000000006</v>
      </c>
    </row>
    <row r="106" spans="1:7" s="5" customFormat="1" ht="9" x14ac:dyDescent="0.2">
      <c r="A106" s="25" t="s">
        <v>164</v>
      </c>
      <c r="B106" s="57">
        <v>99913.42</v>
      </c>
      <c r="C106" s="69">
        <v>99913.42</v>
      </c>
    </row>
    <row r="107" spans="1:7" s="5" customFormat="1" ht="9" x14ac:dyDescent="0.2">
      <c r="A107" s="66" t="s">
        <v>198</v>
      </c>
      <c r="B107" s="57">
        <v>100675.18</v>
      </c>
      <c r="C107" s="69">
        <v>100675.18</v>
      </c>
      <c r="E107" s="95" t="s">
        <v>177</v>
      </c>
      <c r="F107" s="95"/>
      <c r="G107" s="95"/>
    </row>
    <row r="108" spans="1:7" s="5" customFormat="1" ht="9" x14ac:dyDescent="0.2">
      <c r="A108" s="66" t="s">
        <v>199</v>
      </c>
      <c r="B108" s="57">
        <v>1411.56</v>
      </c>
      <c r="C108" s="69">
        <v>1411.56</v>
      </c>
      <c r="E108" s="95" t="s">
        <v>41</v>
      </c>
      <c r="F108" s="95"/>
      <c r="G108" s="95"/>
    </row>
    <row r="109" spans="1:7" s="5" customFormat="1" ht="9" x14ac:dyDescent="0.2">
      <c r="A109" s="66" t="s">
        <v>200</v>
      </c>
      <c r="B109" s="57">
        <v>198182.37</v>
      </c>
      <c r="C109" s="69">
        <v>124977.9</v>
      </c>
      <c r="E109" s="95" t="s">
        <v>40</v>
      </c>
      <c r="F109" s="95"/>
      <c r="G109" s="95"/>
    </row>
    <row r="110" spans="1:7" s="5" customFormat="1" ht="9" x14ac:dyDescent="0.2">
      <c r="A110" s="37" t="s">
        <v>231</v>
      </c>
      <c r="B110" s="19">
        <v>27508</v>
      </c>
      <c r="C110" s="36">
        <v>0</v>
      </c>
    </row>
    <row r="111" spans="1:7" s="5" customFormat="1" ht="9" x14ac:dyDescent="0.2">
      <c r="A111" s="37" t="s">
        <v>194</v>
      </c>
      <c r="B111" s="19">
        <v>77500</v>
      </c>
      <c r="C111" s="36">
        <v>0</v>
      </c>
    </row>
    <row r="112" spans="1:7" s="5" customFormat="1" ht="9" x14ac:dyDescent="0.15">
      <c r="A112" s="25" t="s">
        <v>133</v>
      </c>
      <c r="B112" s="19">
        <v>509536.91</v>
      </c>
      <c r="C112" s="36">
        <v>493352.91</v>
      </c>
      <c r="E112" s="97" t="s">
        <v>217</v>
      </c>
      <c r="F112" s="97"/>
      <c r="G112" s="97"/>
    </row>
    <row r="113" spans="1:7" s="5" customFormat="1" ht="9" x14ac:dyDescent="0.2">
      <c r="A113" s="22" t="s">
        <v>80</v>
      </c>
      <c r="B113" s="20">
        <v>-1961110.8</v>
      </c>
      <c r="C113" s="41">
        <v>-1762168.39</v>
      </c>
    </row>
    <row r="114" spans="1:7" s="5" customFormat="1" ht="9" x14ac:dyDescent="0.2">
      <c r="A114" s="23" t="s">
        <v>81</v>
      </c>
      <c r="B114" s="20">
        <v>-1765903.29</v>
      </c>
      <c r="C114" s="41">
        <v>-1589534.48</v>
      </c>
    </row>
    <row r="115" spans="1:7" s="5" customFormat="1" ht="9" x14ac:dyDescent="0.2">
      <c r="A115" s="25" t="s">
        <v>134</v>
      </c>
      <c r="B115" s="21">
        <v>-1409965.35</v>
      </c>
      <c r="C115" s="42">
        <v>-1275149.8400000001</v>
      </c>
    </row>
    <row r="116" spans="1:7" s="5" customFormat="1" ht="9" x14ac:dyDescent="0.15">
      <c r="A116" s="25" t="s">
        <v>135</v>
      </c>
      <c r="B116" s="21">
        <v>-121462.97</v>
      </c>
      <c r="C116" s="42">
        <v>-95255.73</v>
      </c>
      <c r="E116" s="94" t="s">
        <v>53</v>
      </c>
      <c r="F116" s="94"/>
      <c r="G116" s="94"/>
    </row>
    <row r="117" spans="1:7" s="5" customFormat="1" ht="9" x14ac:dyDescent="0.15">
      <c r="A117" s="25" t="s">
        <v>136</v>
      </c>
      <c r="B117" s="21">
        <v>-234474.97</v>
      </c>
      <c r="C117" s="42">
        <v>-219128.91</v>
      </c>
      <c r="E117" s="94" t="s">
        <v>214</v>
      </c>
      <c r="F117" s="94"/>
      <c r="G117" s="94"/>
    </row>
    <row r="118" spans="1:7" s="5" customFormat="1" ht="9" x14ac:dyDescent="0.15">
      <c r="A118" s="25" t="s">
        <v>137</v>
      </c>
      <c r="B118" s="21">
        <v>-195207.51</v>
      </c>
      <c r="C118" s="42">
        <v>-172633.91</v>
      </c>
      <c r="E118" s="94" t="s">
        <v>245</v>
      </c>
      <c r="F118" s="94"/>
      <c r="G118" s="94"/>
    </row>
    <row r="119" spans="1:7" s="5" customFormat="1" ht="9" x14ac:dyDescent="0.2">
      <c r="A119" s="23" t="s">
        <v>82</v>
      </c>
      <c r="B119" s="18">
        <v>4858151.58</v>
      </c>
      <c r="C119" s="35">
        <v>4003065.79</v>
      </c>
    </row>
    <row r="120" spans="1:7" s="5" customFormat="1" ht="9.75" thickBot="1" x14ac:dyDescent="0.25">
      <c r="A120" s="26" t="s">
        <v>138</v>
      </c>
      <c r="B120" s="27">
        <v>4858151.58</v>
      </c>
      <c r="C120" s="39">
        <v>4003065.79</v>
      </c>
    </row>
    <row r="121" spans="1:7" s="5" customFormat="1" ht="9" x14ac:dyDescent="0.2"/>
    <row r="122" spans="1:7" s="5" customFormat="1" ht="9" x14ac:dyDescent="0.15">
      <c r="F122" s="8"/>
      <c r="G122" s="8"/>
    </row>
    <row r="123" spans="1:7" s="5" customFormat="1" ht="9" x14ac:dyDescent="0.15">
      <c r="F123" s="7"/>
      <c r="G123" s="7"/>
    </row>
    <row r="124" spans="1:7" s="5" customFormat="1" ht="9" x14ac:dyDescent="0.15">
      <c r="F124" s="8"/>
      <c r="G124" s="8"/>
    </row>
    <row r="125" spans="1:7" s="5" customFormat="1" ht="9" x14ac:dyDescent="0.15">
      <c r="F125" s="8"/>
      <c r="G125" s="8"/>
    </row>
    <row r="126" spans="1:7" s="5" customFormat="1" ht="9" x14ac:dyDescent="0.15">
      <c r="F126" s="7"/>
      <c r="G126" s="7"/>
    </row>
  </sheetData>
  <mergeCells count="8">
    <mergeCell ref="E117:G117"/>
    <mergeCell ref="E118:G118"/>
    <mergeCell ref="E109:G109"/>
    <mergeCell ref="E103:G103"/>
    <mergeCell ref="E107:G107"/>
    <mergeCell ref="E108:G108"/>
    <mergeCell ref="E112:G112"/>
    <mergeCell ref="E116:G116"/>
  </mergeCells>
  <phoneticPr fontId="11" type="noConversion"/>
  <pageMargins left="0.51181102362204722" right="0.70866141732283472" top="0.31496062992125984" bottom="0.11811023622047245" header="0.11811023622047245" footer="0.11811023622047245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Publicação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JOSILAINE DE QUEIROZ HABER</cp:lastModifiedBy>
  <cp:lastPrinted>2024-02-08T14:31:06Z</cp:lastPrinted>
  <dcterms:created xsi:type="dcterms:W3CDTF">2018-01-31T16:03:24Z</dcterms:created>
  <dcterms:modified xsi:type="dcterms:W3CDTF">2025-02-17T16:34:19Z</dcterms:modified>
</cp:coreProperties>
</file>